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nn U, Mgmt Srvs\FOI\2017\Dufferin Grove\Details (LLG)\"/>
    </mc:Choice>
  </mc:AlternateContent>
  <bookViews>
    <workbookView xWindow="0" yWindow="0" windowWidth="21600" windowHeight="9435" tabRatio="974" firstSheet="2" activeTab="8"/>
  </bookViews>
  <sheets>
    <sheet name="2600 submitted to clerk" sheetId="2" r:id="rId1"/>
    <sheet name="Open Data Pcard 2600" sheetId="7" r:id="rId2"/>
    <sheet name="SAP Totals 2600" sheetId="1" r:id="rId3"/>
    <sheet name="2099 submitted to clerk" sheetId="3" r:id="rId4"/>
    <sheet name="Open Data Pcard 2099" sheetId="8" r:id="rId5"/>
    <sheet name="SAP Totals 2099" sheetId="14" r:id="rId6"/>
    <sheet name="3050 submitted to clerk" sheetId="4" r:id="rId7"/>
    <sheet name="Open Data Pcard 3050" sheetId="11" r:id="rId8"/>
    <sheet name="2015 SAP GL3050 &amp; Pcard 3050" sheetId="12" r:id="rId9"/>
  </sheets>
  <definedNames>
    <definedName name="_xlnm._FilterDatabase" localSheetId="2" hidden="1">'SAP Totals 2600'!$A$2:$J$2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2" l="1"/>
  <c r="D17" i="12"/>
  <c r="D10" i="12"/>
  <c r="F10" i="12"/>
  <c r="F19" i="12"/>
  <c r="F160" i="1"/>
  <c r="G26" i="14"/>
  <c r="G24" i="14" l="1"/>
  <c r="F157" i="1"/>
  <c r="F21" i="12" l="1"/>
  <c r="G12" i="14"/>
  <c r="G22" i="14"/>
  <c r="I60" i="1" l="1"/>
  <c r="G10" i="4" l="1"/>
  <c r="E8" i="14"/>
  <c r="E9" i="14"/>
  <c r="E5" i="14"/>
  <c r="E3" i="14"/>
  <c r="E17" i="14"/>
  <c r="E15" i="14"/>
  <c r="E19" i="14"/>
  <c r="E12" i="14" l="1"/>
  <c r="E22" i="14"/>
  <c r="F70" i="1"/>
  <c r="F59" i="1"/>
  <c r="F58" i="1"/>
  <c r="D14" i="12"/>
  <c r="D12" i="12"/>
  <c r="D15" i="12"/>
  <c r="D8" i="12"/>
  <c r="D6" i="12"/>
  <c r="F28" i="11"/>
  <c r="G8" i="3"/>
  <c r="D19" i="12" l="1"/>
  <c r="E26" i="14"/>
  <c r="F30" i="8"/>
  <c r="F116" i="1"/>
  <c r="F111" i="1"/>
  <c r="F68" i="1"/>
  <c r="I71" i="1" s="1"/>
  <c r="F83" i="1"/>
  <c r="F54" i="1"/>
  <c r="F62" i="1"/>
  <c r="F64" i="1"/>
  <c r="F66" i="1"/>
  <c r="F73" i="1"/>
  <c r="F75" i="1"/>
  <c r="F77" i="1"/>
  <c r="F79" i="1"/>
  <c r="F81" i="1"/>
  <c r="F87" i="1"/>
  <c r="F90" i="1"/>
  <c r="F92" i="1"/>
  <c r="F94" i="1"/>
  <c r="F96" i="1"/>
  <c r="F98" i="1"/>
  <c r="F100" i="1"/>
  <c r="F103" i="1"/>
  <c r="F105" i="1"/>
  <c r="F107" i="1"/>
  <c r="F109" i="1"/>
  <c r="F114" i="1"/>
  <c r="F117" i="1"/>
  <c r="F120" i="1"/>
  <c r="F123" i="1"/>
  <c r="F126" i="1"/>
  <c r="F128" i="1"/>
  <c r="F129" i="1"/>
  <c r="F132" i="1"/>
  <c r="F134" i="1"/>
  <c r="F136" i="1"/>
  <c r="F138" i="1"/>
  <c r="F140" i="1"/>
  <c r="F142" i="1"/>
  <c r="F144" i="1"/>
  <c r="F146" i="1"/>
  <c r="F148" i="1"/>
  <c r="F150" i="1"/>
  <c r="F152" i="1"/>
  <c r="F154" i="1"/>
  <c r="F51" i="1"/>
  <c r="F49" i="1"/>
  <c r="F47" i="1"/>
  <c r="F49" i="7"/>
  <c r="F159" i="1" l="1"/>
  <c r="I85" i="1"/>
  <c r="H157" i="1" s="1"/>
  <c r="J11" i="2"/>
  <c r="I11" i="2"/>
  <c r="G11" i="2"/>
</calcChain>
</file>

<file path=xl/sharedStrings.xml><?xml version="1.0" encoding="utf-8"?>
<sst xmlns="http://schemas.openxmlformats.org/spreadsheetml/2006/main" count="1475" uniqueCount="315">
  <si>
    <t/>
  </si>
  <si>
    <t>CAD</t>
  </si>
  <si>
    <t>RECREATIONAL &amp; EDUCATIONAL SUPPLIES</t>
  </si>
  <si>
    <t>REC &amp; EDUCT'N SUPPLS</t>
  </si>
  <si>
    <t>P13001</t>
  </si>
  <si>
    <t>GR/IR  ACCOUNT</t>
  </si>
  <si>
    <t>2600</t>
  </si>
  <si>
    <t>P10389</t>
  </si>
  <si>
    <t>P13057</t>
  </si>
  <si>
    <t>THE HOME DEPOT__Tax Entry</t>
  </si>
  <si>
    <t>THE HOME DEPOT #</t>
  </si>
  <si>
    <t>PCARD BALANCING</t>
  </si>
  <si>
    <t>THE HOME DEPOT__SCREWS</t>
  </si>
  <si>
    <t>THE HOME DEPOT__HANDY HOOK</t>
  </si>
  <si>
    <t>WAL-MART #3106__Tax Entry</t>
  </si>
  <si>
    <t>WAL-MART #3106</t>
  </si>
  <si>
    <t>WAL-MART #3106__DUFFERIN GROVE SUPPLIES-BEE MOPS,</t>
  </si>
  <si>
    <t>WAL-MART #3106__BASE, UMBRELLAS</t>
  </si>
  <si>
    <t>WAL-MART #3106__GAMES - BIC BRIDGE, TAC TOE</t>
  </si>
  <si>
    <t>TOYS R US #3560__Tax Entry</t>
  </si>
  <si>
    <t>TOYS R US #3560</t>
  </si>
  <si>
    <t>TOYS R US #3560__SAND,LADDERS,MEGABLOCKS, CREATIVE</t>
  </si>
  <si>
    <t>HOBBY WORLD__Tax Entry</t>
  </si>
  <si>
    <t>HOBBY WORLD</t>
  </si>
  <si>
    <t>HOBBY WORLD__CRAFT SUPPLIES</t>
  </si>
  <si>
    <t>TOYS R US #3560__HEADBANDS, JENGA CLASSIC, SCRABBL</t>
  </si>
  <si>
    <t>WAYNE SAFETY IN__Tax Entry</t>
  </si>
  <si>
    <t>WAYNE SAFETY INC</t>
  </si>
  <si>
    <t>WAYNE SAFETY IN__FIRE RETARDANT PPE</t>
  </si>
  <si>
    <t>CDN TIRE STORE__Tax Entry</t>
  </si>
  <si>
    <t>CDN TIRE STORE #</t>
  </si>
  <si>
    <t>CDN TIRE STORE__COOLER FOR PIZZA PRGM</t>
  </si>
  <si>
    <t>CDN TIRE STORE__SUPPLIES FOR CAMP FIRE</t>
  </si>
  <si>
    <t>RONA # 55130__Tax Entry</t>
  </si>
  <si>
    <t>RONA # 55130</t>
  </si>
  <si>
    <t>RONA # 55130__SUPPLIES FOR WALLACE</t>
  </si>
  <si>
    <t>WAL-MART #1004__MARCH BREAK SUPPLIES</t>
  </si>
  <si>
    <t>WAL-MART #1004</t>
  </si>
  <si>
    <t>WAL-MART #1004__Tax Entry</t>
  </si>
  <si>
    <t>CDN TIRE STORE__SHOP HEATERS, SKATE LACES, OVEN MI</t>
  </si>
  <si>
    <t>EAGLE BEAVER SP__HOCKEY EQUIPMENT-PUCKS, LACES, BL</t>
  </si>
  <si>
    <t>EAGLE BEAVER SPO</t>
  </si>
  <si>
    <t>EAGLE BEAVER SP__Tax Entry</t>
  </si>
  <si>
    <t>CDN TIRE STORE__HOCKEY SKATES, POWER BARS</t>
  </si>
  <si>
    <t>EAGLE BEAVER SP__SPORTS BALLS</t>
  </si>
  <si>
    <t>DOWNTOWN LUMBER__Tax Entry</t>
  </si>
  <si>
    <t>DOWNTOWN LUMBER</t>
  </si>
  <si>
    <t>DOWNTOWN LUMBER__LIME FOR COB STRUCTURE</t>
  </si>
  <si>
    <t>BASS PRO SHOPS__Tax Entry</t>
  </si>
  <si>
    <t>BASS PRO SHOPS #</t>
  </si>
  <si>
    <t>BASS PRO SHOPS__SUPPLIES FOR CAMP FIRE</t>
  </si>
  <si>
    <t>CDN TIRE STORE__GARDEN SUPPLIES</t>
  </si>
  <si>
    <t>DOWNTOWN LUMBER__HYDRATED LIME FOR COBB STRUCTURE</t>
  </si>
  <si>
    <t>THE HOME DEPOT__CONST SAND 3</t>
  </si>
  <si>
    <t>THE HOME DEPOT__L STONE SCRE</t>
  </si>
  <si>
    <t>CDN TIRE STORE__SHIFTER 2 IN 1</t>
  </si>
  <si>
    <t>TARGET CANADA T__Tax Entry</t>
  </si>
  <si>
    <t>TARGET CANADA T7</t>
  </si>
  <si>
    <t>TARGET CANADA T__CRAYONS</t>
  </si>
  <si>
    <t>CDN TIRE STORE__FLAME AND CAMPFIRE STICKS</t>
  </si>
  <si>
    <t>WAL-MART #3106__MATCHES</t>
  </si>
  <si>
    <t>TAP PHONG TRADI__Tax Entry</t>
  </si>
  <si>
    <t>TAP PHONG TRADIN</t>
  </si>
  <si>
    <t>TAP PHONG TRADI__TAP PHONG TRADING CO.</t>
  </si>
  <si>
    <t>MICHAELS #3990__Tax Entry</t>
  </si>
  <si>
    <t>MICHAELS #3990</t>
  </si>
  <si>
    <t>MICHAELS #3990__MARCH BREAK SUPPLIES</t>
  </si>
  <si>
    <t>HOBBY WORLD__MARCH BREAK SUPPLIES</t>
  </si>
  <si>
    <t>TARGET CANADA T__MARCH BREAK SUPPLIES</t>
  </si>
  <si>
    <t>NOFRILLS PETER'__MARCH BREAK SUPPLIES</t>
  </si>
  <si>
    <t>NOFRILLS PETER'S</t>
  </si>
  <si>
    <t>NOFRILLS PETER'__Tax Entry</t>
  </si>
  <si>
    <t>Name of offsetting account</t>
  </si>
  <si>
    <t>Text</t>
  </si>
  <si>
    <t>Reference</t>
  </si>
  <si>
    <t>Posting Date</t>
  </si>
  <si>
    <t>Document Date</t>
  </si>
  <si>
    <t>Cost Center</t>
  </si>
  <si>
    <t>Cost Element</t>
  </si>
  <si>
    <t>Location</t>
  </si>
  <si>
    <t>Supervisor Code</t>
  </si>
  <si>
    <t>Cost Centre</t>
  </si>
  <si>
    <t>Cost Centre Description</t>
  </si>
  <si>
    <t>Cost Element Description</t>
  </si>
  <si>
    <t xml:space="preserve"> 2015 Annual Actual</t>
  </si>
  <si>
    <t xml:space="preserve"> 2015 Budget</t>
  </si>
  <si>
    <t>2016 Total YTD</t>
  </si>
  <si>
    <t xml:space="preserve"> 2016 Budget YTD</t>
  </si>
  <si>
    <t>DUFFERIN GROVE PARK</t>
  </si>
  <si>
    <t>CR-TEY-2</t>
  </si>
  <si>
    <t>GEN INTRST &amp; CLUBS - DUFFERIN GROVE PARK</t>
  </si>
  <si>
    <t>RS-DUFFERIN GROVE- CC PRGM SUPP</t>
  </si>
  <si>
    <t>P10503</t>
  </si>
  <si>
    <t>RS-DUFFERIN GROVE- CC OPS</t>
  </si>
  <si>
    <t>DROP IN SKATE - DUFFERIN GROVE PARK</t>
  </si>
  <si>
    <t>OTHER OFFICE MATERL</t>
  </si>
  <si>
    <t>M &amp; E - KITCHEN</t>
  </si>
  <si>
    <t>2099</t>
  </si>
  <si>
    <t>STAPLES.CA</t>
  </si>
  <si>
    <t>STAPLES.CA__SAFE</t>
  </si>
  <si>
    <t>OTHER OFFICE MATERIAL &amp;MINOR FURNISHING</t>
  </si>
  <si>
    <t>STAPLES.CA__Tax Entry</t>
  </si>
  <si>
    <t>LEE VALLEY - DOW</t>
  </si>
  <si>
    <t>LEE VALLEY - DO__CART FPR DUFFERIN GROVE PARK</t>
  </si>
  <si>
    <t>LEE VALLEY - DO__Tax Entry</t>
  </si>
  <si>
    <t>STAPLES STORE #8</t>
  </si>
  <si>
    <t>STAPLES STORE #__FILING CABINET</t>
  </si>
  <si>
    <t>STAPLES STORE #__Tax Entry</t>
  </si>
  <si>
    <t>3050</t>
  </si>
  <si>
    <t>WAL-MART #3106__MICROWAVE, OVEN MITS</t>
  </si>
  <si>
    <t>WAL-MART #3106__COFFEE MAKER</t>
  </si>
  <si>
    <t>SHOP HEATERS, SKATE LACES, OVEN MITTS</t>
  </si>
  <si>
    <t>Home Supply Warehouse</t>
  </si>
  <si>
    <t>5200</t>
  </si>
  <si>
    <t>CDN TIRE STORE #00182</t>
  </si>
  <si>
    <t>3817-36</t>
  </si>
  <si>
    <t>HOCKEY EQUIPMENT-PUCKS, LACES, BLACK/WHITE TAPES</t>
  </si>
  <si>
    <t>Sporting Goods Stores</t>
  </si>
  <si>
    <t>5941</t>
  </si>
  <si>
    <t>EAGLE BEAVER SPORTS LT</t>
  </si>
  <si>
    <t>3796-94</t>
  </si>
  <si>
    <t>HOCKEY SKATES, POWER BARS</t>
  </si>
  <si>
    <t>3774-60</t>
  </si>
  <si>
    <t>SUPPLIES FOR WALLACE</t>
  </si>
  <si>
    <t>Hardware Stores</t>
  </si>
  <si>
    <t>5251</t>
  </si>
  <si>
    <t>3813-22</t>
  </si>
  <si>
    <t>N/A</t>
  </si>
  <si>
    <t>DUFFERIN GROVE SUPPLIES-BEE MOPS, THERMOMETER</t>
  </si>
  <si>
    <t>Grocery Stores, Supermarkets</t>
  </si>
  <si>
    <t>5411</t>
  </si>
  <si>
    <t>3671-34</t>
  </si>
  <si>
    <t>TAP PHONG TRADING CO.</t>
  </si>
  <si>
    <t>Commercial Equipment Not Elsewhere Class</t>
  </si>
  <si>
    <t>5046</t>
  </si>
  <si>
    <t>3635-79</t>
  </si>
  <si>
    <t>COOLER FOR PIZZA PRGM</t>
  </si>
  <si>
    <t>3632-51</t>
  </si>
  <si>
    <t>SUPPLIES FOR CAMP FIRE</t>
  </si>
  <si>
    <t>3626-56</t>
  </si>
  <si>
    <t>CRAFT SUPPLIES</t>
  </si>
  <si>
    <t>Artist Supply Stores, Craft Shops</t>
  </si>
  <si>
    <t>5970</t>
  </si>
  <si>
    <t>3542-59</t>
  </si>
  <si>
    <t>SAND,LADDERS,MEGABLOCKS, CREATIVE BRICKS</t>
  </si>
  <si>
    <t>Game, Toy, and Hobby Shops</t>
  </si>
  <si>
    <t>5945</t>
  </si>
  <si>
    <t>3561-57</t>
  </si>
  <si>
    <t>GAMES - BIC BRIDGE, TAC TOE</t>
  </si>
  <si>
    <t>3559-35</t>
  </si>
  <si>
    <t>HEADBANDS, JENGA CLASSIC, SCRABBLE</t>
  </si>
  <si>
    <t>3557-29</t>
  </si>
  <si>
    <t>BASE, UMBRELLAS</t>
  </si>
  <si>
    <t>3552-39</t>
  </si>
  <si>
    <t>FIRE RETARDANT PPE</t>
  </si>
  <si>
    <t>Industrial Supplies Not Elsewhere Classi</t>
  </si>
  <si>
    <t>5085</t>
  </si>
  <si>
    <t>3518-84</t>
  </si>
  <si>
    <t>BASS PRO SHOPS # 24</t>
  </si>
  <si>
    <t>3516-37</t>
  </si>
  <si>
    <t>GARDEN SUPPLIES</t>
  </si>
  <si>
    <t>3510-63</t>
  </si>
  <si>
    <t>LIME FOR COB STRUCTURE</t>
  </si>
  <si>
    <t>3493-51</t>
  </si>
  <si>
    <t>3493-50</t>
  </si>
  <si>
    <t>SPORTS BALLS</t>
  </si>
  <si>
    <t>3493-49</t>
  </si>
  <si>
    <t>HYDRATED LIME FOR COBB STRUCTURE</t>
  </si>
  <si>
    <t>DOWNTOWN LUMBER   BUIL</t>
  </si>
  <si>
    <t>3481-56</t>
  </si>
  <si>
    <t>**MORE**  CONST SAND 3</t>
  </si>
  <si>
    <t>THE HOME DEPOT #7013</t>
  </si>
  <si>
    <t>3481-55</t>
  </si>
  <si>
    <t>MARCH BREAK SUPPLIES</t>
  </si>
  <si>
    <t>3424-55</t>
  </si>
  <si>
    <t>Recreation Services (Not Elsewhere Class</t>
  </si>
  <si>
    <t>7999</t>
  </si>
  <si>
    <t>NOFRILLS PETER'S 3926</t>
  </si>
  <si>
    <t>3422-42</t>
  </si>
  <si>
    <t>3422-41</t>
  </si>
  <si>
    <t>Discount Stores</t>
  </si>
  <si>
    <t>5310</t>
  </si>
  <si>
    <t>TARGET CANADA T7002</t>
  </si>
  <si>
    <t>3420-78</t>
  </si>
  <si>
    <t>3418-56</t>
  </si>
  <si>
    <t>SHIFTER 2 IN 1</t>
  </si>
  <si>
    <t>3376-71</t>
  </si>
  <si>
    <t>CRAYONS</t>
  </si>
  <si>
    <t>3337-126</t>
  </si>
  <si>
    <t>FLAME AND CAMPFIRE STICKS</t>
  </si>
  <si>
    <t>3325-43</t>
  </si>
  <si>
    <t>MATCHES</t>
  </si>
  <si>
    <t>3323-39</t>
  </si>
  <si>
    <t>Purpose</t>
  </si>
  <si>
    <t>Merchant Type Description</t>
  </si>
  <si>
    <t>Merchant Type</t>
  </si>
  <si>
    <t>Cost Centre / WBS Element / Order No. Description</t>
  </si>
  <si>
    <t>Cost Centre / WBS Element / Order No</t>
  </si>
  <si>
    <t>G/L Account Description</t>
  </si>
  <si>
    <t>G/L Account</t>
  </si>
  <si>
    <t>Original Currency</t>
  </si>
  <si>
    <t>Original Amount</t>
  </si>
  <si>
    <t>Trx Currency</t>
  </si>
  <si>
    <t>Transaction Amt.</t>
  </si>
  <si>
    <t>Merchant Name</t>
  </si>
  <si>
    <t>Card Posting Dt</t>
  </si>
  <si>
    <t>Transaction Date</t>
  </si>
  <si>
    <t>Batch Transaction ID</t>
  </si>
  <si>
    <t>Division - PARKS, FORESTRY &amp; RECREATION</t>
  </si>
  <si>
    <t>3410-84</t>
  </si>
  <si>
    <t>STORAGE BINS</t>
  </si>
  <si>
    <t>3420-79</t>
  </si>
  <si>
    <t>IKEA ETOBICOKE</t>
  </si>
  <si>
    <t>5712</t>
  </si>
  <si>
    <t>Equipment, Furniture, and Home Furnishin</t>
  </si>
  <si>
    <t>STORAGE UNITS</t>
  </si>
  <si>
    <t>3535-108</t>
  </si>
  <si>
    <t>DRAWER, TEA TOWELS</t>
  </si>
  <si>
    <t>3560-72</t>
  </si>
  <si>
    <t>LEE VALLEY - DOWNTOWN</t>
  </si>
  <si>
    <t>5072</t>
  </si>
  <si>
    <t>Hardware Equipment and Supplies</t>
  </si>
  <si>
    <t>CART FPR DUFFERIN GROVE PARK</t>
  </si>
  <si>
    <t>3560-73</t>
  </si>
  <si>
    <t>STAPLES STORE #86</t>
  </si>
  <si>
    <t>5943</t>
  </si>
  <si>
    <t>Office, School Supply, and Stationery St</t>
  </si>
  <si>
    <t>FILING CABINET</t>
  </si>
  <si>
    <t>3592-133</t>
  </si>
  <si>
    <t>SAFE</t>
  </si>
  <si>
    <t>3609-84</t>
  </si>
  <si>
    <t>KITCHEN STORAGE BINS FOR FLOUR</t>
  </si>
  <si>
    <t>CDN TIRE STORE__STORAGE BINS</t>
  </si>
  <si>
    <t>IKEA ETOBICOKE__STORAGE UNITS</t>
  </si>
  <si>
    <t>IKEA ETOBICOKE__Tax Entry</t>
  </si>
  <si>
    <t>TAP PHONG TRADI__KITCHEN STORAGE BINS FOR FLOUR</t>
  </si>
  <si>
    <t>IKEA ETOBICOKE__DRAWER, TEA TOWELS</t>
  </si>
  <si>
    <t>3364-38</t>
  </si>
  <si>
    <t>COFFEE MAKER</t>
  </si>
  <si>
    <t>3426-72</t>
  </si>
  <si>
    <t>3590-92</t>
  </si>
  <si>
    <t>BAKE OVEN</t>
  </si>
  <si>
    <t>3602-110</t>
  </si>
  <si>
    <t>CDN TIRE STORE #00019</t>
  </si>
  <si>
    <t>UPRIGHT FREEZER FOR SNACK PRGM</t>
  </si>
  <si>
    <t>3813-53</t>
  </si>
  <si>
    <t>MICROWAVE, OVEN MITS</t>
  </si>
  <si>
    <t>CDN TIRE STORE__UPRIGHT FREEZER FOR SNACK PRGM</t>
  </si>
  <si>
    <t>WAYNE SAFETY IN__BAKE OVEN</t>
  </si>
  <si>
    <t>T 72140</t>
  </si>
  <si>
    <t>551</t>
  </si>
  <si>
    <t>1506-102</t>
  </si>
  <si>
    <t>1504-101</t>
  </si>
  <si>
    <t>1503-102</t>
  </si>
  <si>
    <t>1502-104</t>
  </si>
  <si>
    <t>1502-103</t>
  </si>
  <si>
    <t>1502-101</t>
  </si>
  <si>
    <t>SOLIVIER/MVIEIRA; 06/23/2015 EMAIL</t>
  </si>
  <si>
    <t>1504-104</t>
  </si>
  <si>
    <t>1506-103</t>
  </si>
  <si>
    <t>1412-103</t>
  </si>
  <si>
    <t>Inv.1406-105 GR'd under 3511477 on 8/19/14</t>
  </si>
  <si>
    <t>REV 1406-105</t>
  </si>
  <si>
    <t>1409-101</t>
  </si>
  <si>
    <t>1410-101</t>
  </si>
  <si>
    <t>1406-106</t>
  </si>
  <si>
    <t>1406-106 CR</t>
  </si>
  <si>
    <t>Prints</t>
  </si>
  <si>
    <t>PETTY CASH - OLIVEIRA, SOFIA</t>
  </si>
  <si>
    <t>PCS-2015-2501</t>
  </si>
  <si>
    <t>Costa</t>
  </si>
  <si>
    <t>DELW 591052</t>
  </si>
  <si>
    <t>INVENTORY - MAIN</t>
  </si>
  <si>
    <t>Parks-Op.Accrual '2014-NORTH ON SIX</t>
  </si>
  <si>
    <t>ACCOUNTING - RRP</t>
  </si>
  <si>
    <t>INTERFACE CLR ACCOUN</t>
  </si>
  <si>
    <t>Storage Box</t>
  </si>
  <si>
    <t>Foam, Notebook</t>
  </si>
  <si>
    <t>Totals for P10389 &amp; P13057</t>
  </si>
  <si>
    <t>Totals for P10389 &amp; P13001 &amp; P13057</t>
  </si>
  <si>
    <t>Totals for P10389 &amp; P10503 &amp; P13001 &amp; P13057</t>
  </si>
  <si>
    <t>Non Pcard Transaction</t>
  </si>
  <si>
    <t>Total for Cost Centers P10389 &amp; P13001</t>
  </si>
  <si>
    <t>Collected from 2015 Open Data Records (Total includes taxes)</t>
  </si>
  <si>
    <t>Values shown here include all transactions, including Non- Pcards and PCard charges</t>
  </si>
  <si>
    <t>2 entries: $8+ tax 8% =</t>
  </si>
  <si>
    <t>6 items from May 2015 =</t>
  </si>
  <si>
    <t>(no tax for item $11.98) these 2 items  =</t>
  </si>
  <si>
    <t>Total from G2 to G 154, are 2015 SAP Transactions - includes Non-Pcard Transaction and Pcard Charges</t>
  </si>
  <si>
    <t>This Total matches the 2015 Open Data SAP PCard Transactions records posted online</t>
  </si>
  <si>
    <r>
      <t xml:space="preserve">Total posted on Open Data </t>
    </r>
    <r>
      <rPr>
        <sz val="10"/>
        <rFont val="Arial Narrow"/>
        <family val="2"/>
      </rPr>
      <t>(includes Tax)</t>
    </r>
  </si>
  <si>
    <t>All Totals from 2015, recorded in SAP - PCard Transactions</t>
  </si>
  <si>
    <t>In this case, Requester identified $851.56 as the main focus.</t>
  </si>
  <si>
    <t>NOTE: In this case, Requester identified $851.56 as the main focus.
Total from G14 to G19</t>
  </si>
  <si>
    <t>Totals are from $617.46 + $851.56, recorded in SAP P10389</t>
  </si>
  <si>
    <t>In this case, Requester identified $173.63.56 as the main focus.</t>
  </si>
  <si>
    <t>All Totals from 2015, recorded in SAP - PCard Transactions for P10389, P13001 and P13057</t>
  </si>
  <si>
    <t>Total from G2 to G15, recorded in SAP for P10389, P13001 and P13057</t>
  </si>
  <si>
    <t xml:space="preserve">Totals from above $6,978.16 - $85.62 = </t>
  </si>
  <si>
    <t>Sub total from P10389 + P13001 =</t>
  </si>
  <si>
    <t>Sub-total from 2015, recorded in SAP - PCard Transactions for P13057</t>
  </si>
  <si>
    <t>Sub-totals from 2015, recorded in SAP - PCard Transactions for P10389</t>
  </si>
  <si>
    <t>Sub-total: The December 2015 Pcard Tranactions above have been displayed on the January 2016 Open Data Pcard Transaction reporting system</t>
  </si>
  <si>
    <t>Sub-total from G2 to G9, recorded in SAP for P13057</t>
  </si>
  <si>
    <t>Sub-total from G14 to G19, recorded in SAP for P10389</t>
  </si>
  <si>
    <t>This Total matches the 2015 Open Data SAP PCard Transactions records posted online
$689.23 + $960.58 =</t>
  </si>
  <si>
    <t xml:space="preserve">This Total matches the 2015 Open Data SAP PCard Transactions records posted online
$195.72 + $513.71 = </t>
  </si>
  <si>
    <t>REQUESTER'S COMMENTS:</t>
  </si>
  <si>
    <t xml:space="preserve">Cost element 2600 recreational and educational supplies $8475.12 (SAP totals 2015) vs $13,424.74 (PCard totals 2015) 
Correction: The actual Pcard amount for DG was much lower for cost element 2600, i.e. $6042.22 -- my mistake was using a list that includes Wallace, Campbell and MacGregor purchases. 
*Note however that this Pcard total includes five "March break supplies" items totalling $1036.35 - but Dufferin Grove had no March Break programs
</t>
  </si>
  <si>
    <t>Records below were extracted from OPEN DATA - Online search</t>
  </si>
  <si>
    <t>Data produced from SAP System</t>
  </si>
  <si>
    <t>Cost element 2099 other office material $851.56 (SAP totals 2015) vs $2119.03 (PCard totals 2015)
Correction: I mistakenly included one item for MacGregor Park. The real Pcard total for DG is: $1743.45. The variance is less, but the Pcard total is still $891.89 more than what SAP shows.</t>
  </si>
  <si>
    <t xml:space="preserve">Cost element 3050 M&amp;E kitchen $173.69 (SAP totals 2015) vs $709.42 (PCard totals 2015). This is correct: The Pcard total is $535.73 more than what SAP shows. </t>
  </si>
  <si>
    <t>Amount</t>
  </si>
  <si>
    <t>SAP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</si>
</sst>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2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10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sz val="10"/>
      <color theme="4" tint="-0.499984740745262"/>
      <name val="Arial"/>
      <family val="2"/>
    </font>
    <font>
      <sz val="10"/>
      <name val="Arial Narrow"/>
      <family val="2"/>
    </font>
    <font>
      <b/>
      <sz val="11"/>
      <color rgb="FF7030A0"/>
      <name val="Arial"/>
      <family val="2"/>
    </font>
    <font>
      <b/>
      <sz val="10"/>
      <color theme="4" tint="-0.499984740745262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2"/>
      <color theme="4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theme="0" tint="-0.14996795556505021"/>
      </left>
      <right style="thick">
        <color theme="0" tint="-0.14990691854609822"/>
      </right>
      <top style="thick">
        <color theme="0" tint="-0.14990691854609822"/>
      </top>
      <bottom style="thick">
        <color theme="0" tint="-0.14990691854609822"/>
      </bottom>
      <diagonal/>
    </border>
    <border>
      <left style="thin">
        <color theme="0" tint="-0.14996795556505021"/>
      </left>
      <right style="thick">
        <color theme="0" tint="-0.14993743705557422"/>
      </right>
      <top style="thick">
        <color theme="0" tint="-0.14993743705557422"/>
      </top>
      <bottom style="thick">
        <color theme="0" tint="-0.14993743705557422"/>
      </bottom>
      <diagonal/>
    </border>
    <border>
      <left/>
      <right/>
      <top/>
      <bottom style="thick">
        <color theme="0" tint="-0.14993743705557422"/>
      </bottom>
      <diagonal/>
    </border>
    <border>
      <left style="thick">
        <color theme="0" tint="-0.14990691854609822"/>
      </left>
      <right/>
      <top/>
      <bottom style="thick">
        <color theme="0" tint="-0.149906918546098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theme="0" tint="-0.1498764000366222"/>
      </top>
      <bottom style="thick">
        <color theme="0" tint="-0.14990691854609822"/>
      </bottom>
      <diagonal/>
    </border>
    <border>
      <left/>
      <right style="thin">
        <color theme="0" tint="-0.14996795556505021"/>
      </right>
      <top style="thick">
        <color theme="0" tint="-0.1498764000366222"/>
      </top>
      <bottom style="thick">
        <color theme="0" tint="-0.14990691854609822"/>
      </bottom>
      <diagonal/>
    </border>
    <border>
      <left/>
      <right style="thin">
        <color indexed="64"/>
      </right>
      <top style="thick">
        <color theme="0" tint="-0.14990691854609822"/>
      </top>
      <bottom/>
      <diagonal/>
    </border>
    <border>
      <left style="thick">
        <color theme="0" tint="-0.14993743705557422"/>
      </left>
      <right style="thin">
        <color indexed="64"/>
      </right>
      <top style="thick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3743705557422"/>
      </left>
      <right style="thin">
        <color indexed="64"/>
      </right>
      <top/>
      <bottom/>
      <diagonal/>
    </border>
    <border>
      <left style="thick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24994659260841701"/>
      </left>
      <right style="thin">
        <color indexed="64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ck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06918546098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ck">
        <color theme="0" tint="-0.14993743705557422"/>
      </left>
      <right/>
      <top style="thick">
        <color theme="0" tint="-0.14990691854609822"/>
      </top>
      <bottom style="thick">
        <color theme="0" tint="-0.14993743705557422"/>
      </bottom>
      <diagonal/>
    </border>
    <border>
      <left/>
      <right/>
      <top style="thick">
        <color theme="0" tint="-0.14990691854609822"/>
      </top>
      <bottom style="thick">
        <color theme="0" tint="-0.14993743705557422"/>
      </bottom>
      <diagonal/>
    </border>
    <border>
      <left/>
      <right style="thin">
        <color theme="0" tint="-0.14996795556505021"/>
      </right>
      <top style="thick">
        <color theme="0" tint="-0.14990691854609822"/>
      </top>
      <bottom style="thick">
        <color theme="0" tint="-0.14993743705557422"/>
      </bottom>
      <diagonal/>
    </border>
    <border>
      <left style="thick">
        <color theme="0" tint="-0.1499069185460982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n">
        <color rgb="FF7030A0"/>
      </bottom>
      <diagonal/>
    </border>
    <border>
      <left style="thick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8">
    <xf numFmtId="0" fontId="0" fillId="0" borderId="0" xfId="0"/>
    <xf numFmtId="0" fontId="2" fillId="0" borderId="0" xfId="2" applyAlignment="1">
      <alignment vertical="top"/>
    </xf>
    <xf numFmtId="4" fontId="2" fillId="0" borderId="0" xfId="2" applyNumberFormat="1" applyAlignment="1">
      <alignment vertical="top"/>
    </xf>
    <xf numFmtId="4" fontId="2" fillId="0" borderId="0" xfId="2" applyNumberFormat="1" applyAlignment="1">
      <alignment horizontal="right" vertical="top"/>
    </xf>
    <xf numFmtId="14" fontId="2" fillId="0" borderId="0" xfId="2" applyNumberFormat="1" applyAlignment="1">
      <alignment horizontal="right" vertical="top"/>
    </xf>
    <xf numFmtId="0" fontId="2" fillId="2" borderId="1" xfId="2" applyFill="1" applyBorder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43" fontId="5" fillId="0" borderId="1" xfId="0" applyNumberFormat="1" applyFont="1" applyBorder="1"/>
    <xf numFmtId="43" fontId="5" fillId="0" borderId="1" xfId="1" applyFont="1" applyFill="1" applyBorder="1"/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43" fontId="4" fillId="0" borderId="1" xfId="1" applyFont="1" applyFill="1" applyBorder="1"/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/>
    <xf numFmtId="40" fontId="4" fillId="0" borderId="0" xfId="0" applyNumberFormat="1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0" fontId="2" fillId="0" borderId="1" xfId="0" applyNumberFormat="1" applyFont="1" applyFill="1" applyBorder="1" applyAlignment="1">
      <alignment horizontal="right"/>
    </xf>
    <xf numFmtId="40" fontId="2" fillId="0" borderId="1" xfId="0" applyNumberFormat="1" applyFont="1" applyFill="1" applyBorder="1" applyAlignment="1">
      <alignment horizont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7" fillId="0" borderId="0" xfId="0" applyFont="1"/>
    <xf numFmtId="0" fontId="4" fillId="0" borderId="1" xfId="0" applyFont="1" applyFill="1" applyBorder="1" applyAlignment="1">
      <alignment horizontal="center"/>
    </xf>
    <xf numFmtId="17" fontId="4" fillId="0" borderId="1" xfId="0" applyNumberFormat="1" applyFont="1" applyBorder="1" applyAlignment="1">
      <alignment horizontal="center" vertical="center"/>
    </xf>
    <xf numFmtId="17" fontId="4" fillId="0" borderId="0" xfId="0" applyNumberFormat="1" applyFont="1"/>
    <xf numFmtId="0" fontId="4" fillId="0" borderId="1" xfId="0" applyFont="1" applyBorder="1"/>
    <xf numFmtId="0" fontId="4" fillId="0" borderId="1" xfId="0" applyFont="1" applyFill="1" applyBorder="1"/>
    <xf numFmtId="4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4" fillId="0" borderId="1" xfId="0" applyFont="1" applyFill="1" applyBorder="1" applyAlignment="1"/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0" borderId="1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40" fontId="2" fillId="0" borderId="1" xfId="2" applyNumberFormat="1" applyFont="1" applyFill="1" applyBorder="1" applyAlignment="1">
      <alignment horizontal="right"/>
    </xf>
    <xf numFmtId="0" fontId="7" fillId="0" borderId="1" xfId="2" applyFont="1" applyBorder="1"/>
    <xf numFmtId="14" fontId="7" fillId="0" borderId="1" xfId="2" applyNumberFormat="1" applyFont="1" applyBorder="1" applyAlignment="1">
      <alignment horizontal="center"/>
    </xf>
    <xf numFmtId="14" fontId="2" fillId="0" borderId="1" xfId="2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0" fontId="4" fillId="0" borderId="0" xfId="0" applyNumberFormat="1" applyFont="1" applyFill="1" applyBorder="1" applyAlignment="1">
      <alignment horizontal="right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0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17" fontId="4" fillId="0" borderId="3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/>
    </xf>
    <xf numFmtId="40" fontId="2" fillId="0" borderId="1" xfId="2" applyNumberFormat="1" applyFont="1" applyBorder="1" applyAlignment="1">
      <alignment horizontal="right"/>
    </xf>
    <xf numFmtId="0" fontId="2" fillId="0" borderId="1" xfId="2" applyFont="1" applyBorder="1" applyAlignment="1">
      <alignment horizontal="left"/>
    </xf>
    <xf numFmtId="17" fontId="4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64" fontId="0" fillId="0" borderId="0" xfId="0" applyNumberFormat="1"/>
    <xf numFmtId="0" fontId="0" fillId="0" borderId="1" xfId="0" applyBorder="1"/>
    <xf numFmtId="0" fontId="2" fillId="2" borderId="1" xfId="2" applyFill="1" applyBorder="1" applyAlignment="1">
      <alignment horizontal="center" vertical="top" wrapText="1"/>
    </xf>
    <xf numFmtId="0" fontId="2" fillId="0" borderId="0" xfId="2" applyAlignment="1">
      <alignment vertical="top" wrapText="1"/>
    </xf>
    <xf numFmtId="4" fontId="2" fillId="2" borderId="1" xfId="2" applyNumberFormat="1" applyFill="1" applyBorder="1" applyAlignment="1">
      <alignment vertical="top" wrapText="1"/>
    </xf>
    <xf numFmtId="40" fontId="9" fillId="0" borderId="1" xfId="0" applyNumberFormat="1" applyFont="1" applyFill="1" applyBorder="1" applyAlignment="1">
      <alignment horizontal="right"/>
    </xf>
    <xf numFmtId="40" fontId="9" fillId="0" borderId="1" xfId="2" applyNumberFormat="1" applyFont="1" applyFill="1" applyBorder="1" applyAlignment="1">
      <alignment horizontal="right"/>
    </xf>
    <xf numFmtId="0" fontId="2" fillId="0" borderId="0" xfId="2" applyFill="1" applyAlignment="1">
      <alignment vertical="top"/>
    </xf>
    <xf numFmtId="0" fontId="2" fillId="0" borderId="0" xfId="2" applyFill="1" applyBorder="1" applyAlignment="1">
      <alignment vertical="top"/>
    </xf>
    <xf numFmtId="17" fontId="4" fillId="0" borderId="3" xfId="0" applyNumberFormat="1" applyFont="1" applyBorder="1" applyAlignment="1">
      <alignment horizontal="center" vertical="center"/>
    </xf>
    <xf numFmtId="17" fontId="4" fillId="0" borderId="0" xfId="0" applyNumberFormat="1" applyFont="1" applyBorder="1" applyAlignment="1">
      <alignment vertical="center"/>
    </xf>
    <xf numFmtId="4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0" fontId="9" fillId="0" borderId="1" xfId="0" applyNumberFormat="1" applyFont="1" applyBorder="1" applyAlignment="1">
      <alignment horizontal="right"/>
    </xf>
    <xf numFmtId="0" fontId="6" fillId="0" borderId="0" xfId="0" applyFont="1"/>
    <xf numFmtId="40" fontId="9" fillId="0" borderId="1" xfId="2" applyNumberFormat="1" applyFont="1" applyBorder="1" applyAlignment="1">
      <alignment horizontal="right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40" fontId="0" fillId="0" borderId="0" xfId="0" applyNumberFormat="1" applyFont="1" applyFill="1"/>
    <xf numFmtId="0" fontId="0" fillId="0" borderId="0" xfId="0" applyFont="1" applyAlignment="1">
      <alignment horizontal="right"/>
    </xf>
    <xf numFmtId="164" fontId="0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43" fontId="5" fillId="6" borderId="1" xfId="1" applyFont="1" applyFill="1" applyBorder="1"/>
    <xf numFmtId="4" fontId="2" fillId="0" borderId="0" xfId="2" applyNumberFormat="1" applyFill="1" applyAlignment="1">
      <alignment vertical="top"/>
    </xf>
    <xf numFmtId="0" fontId="4" fillId="0" borderId="1" xfId="0" applyFont="1" applyFill="1" applyBorder="1" applyAlignment="1">
      <alignment wrapText="1"/>
    </xf>
    <xf numFmtId="0" fontId="7" fillId="0" borderId="1" xfId="2" applyFont="1" applyFill="1" applyBorder="1"/>
    <xf numFmtId="0" fontId="4" fillId="0" borderId="0" xfId="0" applyFont="1" applyAlignment="1">
      <alignment vertical="top"/>
    </xf>
    <xf numFmtId="0" fontId="16" fillId="0" borderId="0" xfId="0" applyFont="1" applyAlignment="1">
      <alignment vertical="top"/>
    </xf>
    <xf numFmtId="4" fontId="7" fillId="0" borderId="0" xfId="2" applyNumberFormat="1" applyFont="1" applyFill="1" applyBorder="1" applyAlignment="1">
      <alignment horizontal="right" vertical="top"/>
    </xf>
    <xf numFmtId="4" fontId="7" fillId="0" borderId="0" xfId="2" applyNumberFormat="1" applyFont="1" applyFill="1" applyBorder="1" applyAlignment="1">
      <alignment vertical="top"/>
    </xf>
    <xf numFmtId="4" fontId="2" fillId="0" borderId="0" xfId="2" applyNumberFormat="1" applyFill="1" applyBorder="1" applyAlignment="1">
      <alignment vertical="top"/>
    </xf>
    <xf numFmtId="0" fontId="3" fillId="7" borderId="1" xfId="0" applyFont="1" applyFill="1" applyBorder="1" applyAlignment="1">
      <alignment horizontal="center" vertical="top" wrapText="1"/>
    </xf>
    <xf numFmtId="43" fontId="3" fillId="7" borderId="1" xfId="1" applyFont="1" applyFill="1" applyBorder="1" applyAlignment="1">
      <alignment horizontal="center" vertical="top" wrapText="1"/>
    </xf>
    <xf numFmtId="43" fontId="3" fillId="7" borderId="2" xfId="1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wrapText="1"/>
    </xf>
    <xf numFmtId="0" fontId="2" fillId="7" borderId="1" xfId="2" applyFill="1" applyBorder="1" applyAlignment="1">
      <alignment horizontal="center" vertical="top" wrapText="1"/>
    </xf>
    <xf numFmtId="0" fontId="2" fillId="7" borderId="1" xfId="2" applyFill="1" applyBorder="1" applyAlignment="1">
      <alignment vertical="top"/>
    </xf>
    <xf numFmtId="0" fontId="2" fillId="7" borderId="1" xfId="2" applyFill="1" applyBorder="1" applyAlignment="1">
      <alignment vertical="top" wrapText="1"/>
    </xf>
    <xf numFmtId="40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17" fontId="4" fillId="0" borderId="0" xfId="0" applyNumberFormat="1" applyFont="1" applyBorder="1" applyAlignment="1">
      <alignment horizontal="center" vertical="center"/>
    </xf>
    <xf numFmtId="0" fontId="0" fillId="0" borderId="0" xfId="0" applyBorder="1"/>
    <xf numFmtId="40" fontId="2" fillId="0" borderId="0" xfId="0" applyNumberFormat="1" applyFont="1" applyFill="1" applyBorder="1" applyAlignment="1">
      <alignment horizontal="center"/>
    </xf>
    <xf numFmtId="4" fontId="8" fillId="0" borderId="0" xfId="2" applyNumberFormat="1" applyFont="1" applyFill="1" applyBorder="1" applyAlignment="1">
      <alignment horizontal="right" vertical="top"/>
    </xf>
    <xf numFmtId="0" fontId="2" fillId="0" borderId="1" xfId="2" applyBorder="1" applyAlignment="1">
      <alignment vertical="top"/>
    </xf>
    <xf numFmtId="0" fontId="15" fillId="0" borderId="1" xfId="2" applyFont="1" applyBorder="1" applyAlignment="1">
      <alignment vertical="top"/>
    </xf>
    <xf numFmtId="4" fontId="2" fillId="0" borderId="0" xfId="2" applyNumberFormat="1" applyFill="1" applyBorder="1" applyAlignment="1">
      <alignment vertical="top" wrapText="1"/>
    </xf>
    <xf numFmtId="14" fontId="7" fillId="0" borderId="1" xfId="2" applyNumberFormat="1" applyFont="1" applyBorder="1" applyAlignment="1">
      <alignment horizontal="right" vertical="top"/>
    </xf>
    <xf numFmtId="0" fontId="7" fillId="0" borderId="1" xfId="2" applyFont="1" applyBorder="1" applyAlignment="1">
      <alignment vertical="top"/>
    </xf>
    <xf numFmtId="14" fontId="2" fillId="0" borderId="1" xfId="2" applyNumberFormat="1" applyBorder="1" applyAlignment="1">
      <alignment horizontal="right" vertical="top"/>
    </xf>
    <xf numFmtId="14" fontId="15" fillId="0" borderId="1" xfId="2" applyNumberFormat="1" applyFont="1" applyBorder="1" applyAlignment="1">
      <alignment horizontal="right" vertical="top"/>
    </xf>
    <xf numFmtId="4" fontId="15" fillId="0" borderId="0" xfId="2" applyNumberFormat="1" applyFont="1" applyFill="1" applyBorder="1" applyAlignment="1">
      <alignment vertical="top"/>
    </xf>
    <xf numFmtId="0" fontId="15" fillId="0" borderId="1" xfId="2" applyFont="1" applyBorder="1" applyAlignment="1">
      <alignment horizontal="center" vertical="top"/>
    </xf>
    <xf numFmtId="0" fontId="2" fillId="0" borderId="1" xfId="2" applyBorder="1" applyAlignment="1">
      <alignment horizontal="center" vertical="top"/>
    </xf>
    <xf numFmtId="0" fontId="9" fillId="0" borderId="0" xfId="2" applyFont="1" applyFill="1" applyBorder="1" applyAlignment="1">
      <alignment horizontal="right" vertical="top"/>
    </xf>
    <xf numFmtId="43" fontId="4" fillId="6" borderId="1" xfId="1" applyFont="1" applyFill="1" applyBorder="1"/>
    <xf numFmtId="0" fontId="16" fillId="0" borderId="7" xfId="0" applyFont="1" applyBorder="1" applyAlignment="1">
      <alignment vertical="top"/>
    </xf>
    <xf numFmtId="14" fontId="16" fillId="0" borderId="7" xfId="0" applyNumberFormat="1" applyFont="1" applyBorder="1" applyAlignment="1">
      <alignment horizontal="right" vertical="top"/>
    </xf>
    <xf numFmtId="14" fontId="2" fillId="0" borderId="0" xfId="2" applyNumberFormat="1" applyFill="1" applyAlignment="1">
      <alignment horizontal="right" vertical="top"/>
    </xf>
    <xf numFmtId="4" fontId="7" fillId="0" borderId="0" xfId="2" applyNumberFormat="1" applyFont="1" applyFill="1" applyBorder="1" applyAlignment="1">
      <alignment horizontal="left" vertical="top"/>
    </xf>
    <xf numFmtId="4" fontId="7" fillId="3" borderId="8" xfId="2" applyNumberFormat="1" applyFont="1" applyFill="1" applyBorder="1" applyAlignment="1">
      <alignment horizontal="left" vertical="top"/>
    </xf>
    <xf numFmtId="4" fontId="7" fillId="3" borderId="9" xfId="2" applyNumberFormat="1" applyFont="1" applyFill="1" applyBorder="1" applyAlignment="1">
      <alignment horizontal="left" vertical="top"/>
    </xf>
    <xf numFmtId="4" fontId="9" fillId="0" borderId="0" xfId="2" applyNumberFormat="1" applyFont="1" applyFill="1" applyBorder="1" applyAlignment="1">
      <alignment horizontal="right" vertical="top"/>
    </xf>
    <xf numFmtId="4" fontId="17" fillId="5" borderId="4" xfId="2" applyNumberFormat="1" applyFont="1" applyFill="1" applyBorder="1" applyAlignment="1">
      <alignment horizontal="center" vertical="top"/>
    </xf>
    <xf numFmtId="40" fontId="13" fillId="3" borderId="4" xfId="2" applyNumberFormat="1" applyFont="1" applyFill="1" applyBorder="1" applyAlignment="1">
      <alignment horizontal="center" vertical="top"/>
    </xf>
    <xf numFmtId="4" fontId="9" fillId="0" borderId="0" xfId="2" applyNumberFormat="1" applyFont="1" applyFill="1" applyBorder="1" applyAlignment="1">
      <alignment horizontal="center" vertical="top"/>
    </xf>
    <xf numFmtId="4" fontId="17" fillId="0" borderId="0" xfId="2" applyNumberFormat="1" applyFont="1" applyFill="1" applyBorder="1" applyAlignment="1">
      <alignment horizontal="center" vertical="top"/>
    </xf>
    <xf numFmtId="40" fontId="13" fillId="0" borderId="0" xfId="2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4" fontId="2" fillId="0" borderId="0" xfId="2" applyNumberFormat="1" applyFill="1" applyBorder="1" applyAlignment="1">
      <alignment horizontal="right" vertical="top"/>
    </xf>
    <xf numFmtId="4" fontId="10" fillId="0" borderId="0" xfId="2" applyNumberFormat="1" applyFont="1" applyFill="1" applyBorder="1" applyAlignment="1">
      <alignment horizontal="right" vertical="top"/>
    </xf>
    <xf numFmtId="4" fontId="8" fillId="6" borderId="12" xfId="2" applyNumberFormat="1" applyFont="1" applyFill="1" applyBorder="1" applyAlignment="1">
      <alignment horizontal="right" vertical="top"/>
    </xf>
    <xf numFmtId="0" fontId="2" fillId="0" borderId="15" xfId="2" applyBorder="1" applyAlignment="1">
      <alignment vertical="top"/>
    </xf>
    <xf numFmtId="0" fontId="2" fillId="0" borderId="0" xfId="2" applyBorder="1" applyAlignment="1">
      <alignment vertical="top"/>
    </xf>
    <xf numFmtId="14" fontId="2" fillId="0" borderId="0" xfId="2" applyNumberFormat="1" applyBorder="1" applyAlignment="1">
      <alignment horizontal="right" vertical="top"/>
    </xf>
    <xf numFmtId="4" fontId="7" fillId="0" borderId="5" xfId="2" applyNumberFormat="1" applyFont="1" applyBorder="1" applyAlignment="1">
      <alignment horizontal="right" vertical="top"/>
    </xf>
    <xf numFmtId="4" fontId="7" fillId="0" borderId="5" xfId="2" applyNumberFormat="1" applyFont="1" applyFill="1" applyBorder="1" applyAlignment="1">
      <alignment horizontal="right" vertical="top"/>
    </xf>
    <xf numFmtId="14" fontId="10" fillId="5" borderId="0" xfId="2" applyNumberFormat="1" applyFont="1" applyFill="1" applyBorder="1" applyAlignment="1">
      <alignment horizontal="right" vertical="top"/>
    </xf>
    <xf numFmtId="4" fontId="10" fillId="5" borderId="5" xfId="2" applyNumberFormat="1" applyFont="1" applyFill="1" applyBorder="1" applyAlignment="1">
      <alignment horizontal="right" vertical="top"/>
    </xf>
    <xf numFmtId="0" fontId="2" fillId="0" borderId="16" xfId="2" applyBorder="1" applyAlignment="1">
      <alignment vertical="top"/>
    </xf>
    <xf numFmtId="0" fontId="2" fillId="0" borderId="17" xfId="2" applyBorder="1" applyAlignment="1">
      <alignment vertical="top"/>
    </xf>
    <xf numFmtId="14" fontId="10" fillId="5" borderId="17" xfId="2" applyNumberFormat="1" applyFont="1" applyFill="1" applyBorder="1" applyAlignment="1">
      <alignment horizontal="right" vertical="top"/>
    </xf>
    <xf numFmtId="4" fontId="10" fillId="5" borderId="18" xfId="2" applyNumberFormat="1" applyFont="1" applyFill="1" applyBorder="1" applyAlignment="1">
      <alignment horizontal="right" vertical="top"/>
    </xf>
    <xf numFmtId="4" fontId="7" fillId="0" borderId="21" xfId="2" applyNumberFormat="1" applyFont="1" applyFill="1" applyBorder="1" applyAlignment="1">
      <alignment horizontal="right" vertical="top"/>
    </xf>
    <xf numFmtId="0" fontId="2" fillId="0" borderId="15" xfId="2" applyFill="1" applyBorder="1" applyAlignment="1">
      <alignment vertical="top"/>
    </xf>
    <xf numFmtId="4" fontId="7" fillId="3" borderId="22" xfId="2" applyNumberFormat="1" applyFont="1" applyFill="1" applyBorder="1" applyAlignment="1">
      <alignment horizontal="right" vertical="top"/>
    </xf>
    <xf numFmtId="4" fontId="7" fillId="0" borderId="23" xfId="2" applyNumberFormat="1" applyFont="1" applyBorder="1" applyAlignment="1">
      <alignment horizontal="right" vertical="top"/>
    </xf>
    <xf numFmtId="4" fontId="7" fillId="3" borderId="24" xfId="2" applyNumberFormat="1" applyFont="1" applyFill="1" applyBorder="1" applyAlignment="1">
      <alignment horizontal="right" vertical="top"/>
    </xf>
    <xf numFmtId="4" fontId="7" fillId="0" borderId="24" xfId="2" applyNumberFormat="1" applyFont="1" applyFill="1" applyBorder="1" applyAlignment="1">
      <alignment horizontal="right" vertical="top"/>
    </xf>
    <xf numFmtId="14" fontId="2" fillId="0" borderId="0" xfId="2" applyNumberFormat="1" applyFill="1" applyBorder="1" applyAlignment="1">
      <alignment horizontal="right" vertical="top"/>
    </xf>
    <xf numFmtId="4" fontId="7" fillId="3" borderId="25" xfId="2" applyNumberFormat="1" applyFont="1" applyFill="1" applyBorder="1" applyAlignment="1">
      <alignment horizontal="right" vertical="top"/>
    </xf>
    <xf numFmtId="4" fontId="2" fillId="0" borderId="26" xfId="2" applyNumberFormat="1" applyFill="1" applyBorder="1" applyAlignment="1">
      <alignment vertical="top"/>
    </xf>
    <xf numFmtId="4" fontId="7" fillId="3" borderId="26" xfId="2" applyNumberFormat="1" applyFont="1" applyFill="1" applyBorder="1" applyAlignment="1">
      <alignment horizontal="right" vertical="top"/>
    </xf>
    <xf numFmtId="0" fontId="16" fillId="0" borderId="0" xfId="0" applyFont="1" applyBorder="1" applyAlignment="1">
      <alignment vertical="top"/>
    </xf>
    <xf numFmtId="14" fontId="16" fillId="0" borderId="0" xfId="0" applyNumberFormat="1" applyFont="1" applyBorder="1" applyAlignment="1">
      <alignment horizontal="right" vertical="top"/>
    </xf>
    <xf numFmtId="0" fontId="16" fillId="0" borderId="15" xfId="0" applyFont="1" applyBorder="1" applyAlignment="1">
      <alignment vertical="top"/>
    </xf>
    <xf numFmtId="0" fontId="16" fillId="0" borderId="28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9" xfId="0" applyFont="1" applyBorder="1" applyAlignment="1">
      <alignment vertical="top"/>
    </xf>
    <xf numFmtId="4" fontId="2" fillId="0" borderId="5" xfId="2" applyNumberFormat="1" applyBorder="1" applyAlignment="1">
      <alignment horizontal="right" vertical="top"/>
    </xf>
    <xf numFmtId="4" fontId="7" fillId="3" borderId="30" xfId="2" applyNumberFormat="1" applyFont="1" applyFill="1" applyBorder="1" applyAlignment="1">
      <alignment horizontal="right" vertical="top"/>
    </xf>
    <xf numFmtId="0" fontId="7" fillId="0" borderId="0" xfId="2" applyFont="1" applyBorder="1" applyAlignment="1">
      <alignment vertical="top"/>
    </xf>
    <xf numFmtId="0" fontId="2" fillId="0" borderId="5" xfId="2" applyBorder="1" applyAlignment="1">
      <alignment vertical="top"/>
    </xf>
    <xf numFmtId="4" fontId="16" fillId="0" borderId="15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7" fillId="0" borderId="15" xfId="2" applyNumberFormat="1" applyFont="1" applyBorder="1" applyAlignment="1">
      <alignment horizontal="right" vertical="top"/>
    </xf>
    <xf numFmtId="4" fontId="2" fillId="0" borderId="15" xfId="2" applyNumberFormat="1" applyBorder="1" applyAlignment="1">
      <alignment horizontal="right" vertical="top"/>
    </xf>
    <xf numFmtId="4" fontId="7" fillId="0" borderId="32" xfId="2" applyNumberFormat="1" applyFont="1" applyBorder="1" applyAlignment="1">
      <alignment horizontal="right" vertical="top"/>
    </xf>
    <xf numFmtId="4" fontId="7" fillId="0" borderId="33" xfId="2" applyNumberFormat="1" applyFont="1" applyBorder="1" applyAlignment="1">
      <alignment horizontal="right" vertical="top"/>
    </xf>
    <xf numFmtId="4" fontId="7" fillId="0" borderId="30" xfId="2" applyNumberFormat="1" applyFont="1" applyFill="1" applyBorder="1" applyAlignment="1">
      <alignment horizontal="right" vertical="top"/>
    </xf>
    <xf numFmtId="0" fontId="2" fillId="0" borderId="37" xfId="2" applyBorder="1" applyAlignment="1">
      <alignment vertical="top"/>
    </xf>
    <xf numFmtId="0" fontId="2" fillId="0" borderId="5" xfId="2" applyFill="1" applyBorder="1" applyAlignment="1">
      <alignment vertical="top"/>
    </xf>
    <xf numFmtId="4" fontId="7" fillId="0" borderId="15" xfId="2" applyNumberFormat="1" applyFont="1" applyFill="1" applyBorder="1" applyAlignment="1">
      <alignment horizontal="right" vertical="top"/>
    </xf>
    <xf numFmtId="4" fontId="7" fillId="0" borderId="38" xfId="2" applyNumberFormat="1" applyFont="1" applyBorder="1" applyAlignment="1">
      <alignment horizontal="right" vertical="top"/>
    </xf>
    <xf numFmtId="4" fontId="2" fillId="0" borderId="38" xfId="2" applyNumberFormat="1" applyBorder="1" applyAlignment="1">
      <alignment horizontal="right" vertical="top"/>
    </xf>
    <xf numFmtId="4" fontId="7" fillId="0" borderId="39" xfId="2" applyNumberFormat="1" applyFont="1" applyBorder="1" applyAlignment="1">
      <alignment horizontal="right" vertical="top"/>
    </xf>
    <xf numFmtId="0" fontId="2" fillId="0" borderId="23" xfId="2" applyBorder="1" applyAlignment="1">
      <alignment vertical="top"/>
    </xf>
    <xf numFmtId="4" fontId="7" fillId="0" borderId="15" xfId="2" applyNumberFormat="1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10" fillId="5" borderId="0" xfId="2" applyFont="1" applyFill="1" applyBorder="1" applyAlignment="1">
      <alignment vertical="top"/>
    </xf>
    <xf numFmtId="4" fontId="10" fillId="5" borderId="15" xfId="2" applyNumberFormat="1" applyFont="1" applyFill="1" applyBorder="1" applyAlignment="1">
      <alignment horizontal="right" vertical="top"/>
    </xf>
    <xf numFmtId="4" fontId="10" fillId="5" borderId="16" xfId="2" applyNumberFormat="1" applyFont="1" applyFill="1" applyBorder="1" applyAlignment="1">
      <alignment horizontal="right" vertical="top"/>
    </xf>
    <xf numFmtId="0" fontId="10" fillId="5" borderId="17" xfId="2" applyFont="1" applyFill="1" applyBorder="1" applyAlignment="1">
      <alignment vertical="top"/>
    </xf>
    <xf numFmtId="0" fontId="2" fillId="0" borderId="18" xfId="2" applyBorder="1" applyAlignment="1">
      <alignment vertical="top"/>
    </xf>
    <xf numFmtId="0" fontId="2" fillId="0" borderId="27" xfId="2" applyBorder="1" applyAlignment="1">
      <alignment vertical="top"/>
    </xf>
    <xf numFmtId="0" fontId="2" fillId="0" borderId="3" xfId="2" applyBorder="1" applyAlignment="1">
      <alignment vertical="top"/>
    </xf>
    <xf numFmtId="14" fontId="7" fillId="0" borderId="3" xfId="2" applyNumberFormat="1" applyFont="1" applyBorder="1" applyAlignment="1">
      <alignment horizontal="right" vertical="top"/>
    </xf>
    <xf numFmtId="14" fontId="7" fillId="0" borderId="0" xfId="2" applyNumberFormat="1" applyFont="1" applyBorder="1" applyAlignment="1">
      <alignment horizontal="right" vertical="top"/>
    </xf>
    <xf numFmtId="0" fontId="7" fillId="0" borderId="3" xfId="2" applyFont="1" applyBorder="1" applyAlignment="1">
      <alignment vertical="top"/>
    </xf>
    <xf numFmtId="0" fontId="2" fillId="0" borderId="31" xfId="2" applyBorder="1" applyAlignment="1">
      <alignment vertical="top"/>
    </xf>
    <xf numFmtId="40" fontId="13" fillId="3" borderId="4" xfId="0" applyNumberFormat="1" applyFont="1" applyFill="1" applyBorder="1"/>
    <xf numFmtId="0" fontId="0" fillId="0" borderId="3" xfId="0" applyBorder="1"/>
    <xf numFmtId="4" fontId="8" fillId="8" borderId="4" xfId="2" applyNumberFormat="1" applyFont="1" applyFill="1" applyBorder="1" applyAlignment="1">
      <alignment horizontal="center" vertical="top"/>
    </xf>
    <xf numFmtId="0" fontId="2" fillId="0" borderId="28" xfId="2" applyBorder="1" applyAlignment="1">
      <alignment vertical="top"/>
    </xf>
    <xf numFmtId="0" fontId="2" fillId="0" borderId="7" xfId="2" applyBorder="1" applyAlignment="1">
      <alignment vertical="top"/>
    </xf>
    <xf numFmtId="14" fontId="7" fillId="0" borderId="7" xfId="2" applyNumberFormat="1" applyFont="1" applyBorder="1" applyAlignment="1">
      <alignment horizontal="right" vertical="top"/>
    </xf>
    <xf numFmtId="4" fontId="7" fillId="0" borderId="7" xfId="2" applyNumberFormat="1" applyFont="1" applyFill="1" applyBorder="1" applyAlignment="1">
      <alignment vertical="top"/>
    </xf>
    <xf numFmtId="0" fontId="7" fillId="0" borderId="7" xfId="2" applyFont="1" applyBorder="1" applyAlignment="1">
      <alignment vertical="top"/>
    </xf>
    <xf numFmtId="0" fontId="2" fillId="0" borderId="29" xfId="2" applyBorder="1" applyAlignment="1">
      <alignment vertical="top"/>
    </xf>
    <xf numFmtId="0" fontId="22" fillId="0" borderId="0" xfId="2" applyFont="1" applyFill="1" applyBorder="1" applyAlignment="1">
      <alignment vertical="top"/>
    </xf>
    <xf numFmtId="4" fontId="21" fillId="0" borderId="0" xfId="2" applyNumberFormat="1" applyFont="1" applyFill="1" applyBorder="1" applyAlignment="1">
      <alignment vertical="top"/>
    </xf>
    <xf numFmtId="0" fontId="2" fillId="0" borderId="40" xfId="2" applyBorder="1" applyAlignment="1">
      <alignment horizontal="center" vertical="top"/>
    </xf>
    <xf numFmtId="0" fontId="2" fillId="0" borderId="40" xfId="2" applyBorder="1" applyAlignment="1">
      <alignment vertical="top"/>
    </xf>
    <xf numFmtId="14" fontId="7" fillId="0" borderId="40" xfId="2" applyNumberFormat="1" applyFont="1" applyBorder="1" applyAlignment="1">
      <alignment horizontal="right" vertical="top"/>
    </xf>
    <xf numFmtId="0" fontId="7" fillId="0" borderId="40" xfId="2" applyFont="1" applyBorder="1" applyAlignment="1">
      <alignment vertical="top"/>
    </xf>
    <xf numFmtId="0" fontId="2" fillId="0" borderId="41" xfId="2" applyBorder="1" applyAlignment="1">
      <alignment horizontal="center" vertical="top"/>
    </xf>
    <xf numFmtId="0" fontId="2" fillId="0" borderId="41" xfId="2" applyBorder="1" applyAlignment="1">
      <alignment vertical="top"/>
    </xf>
    <xf numFmtId="4" fontId="2" fillId="0" borderId="42" xfId="2" applyNumberFormat="1" applyFill="1" applyBorder="1" applyAlignment="1">
      <alignment vertical="top"/>
    </xf>
    <xf numFmtId="14" fontId="2" fillId="0" borderId="41" xfId="2" applyNumberFormat="1" applyBorder="1" applyAlignment="1">
      <alignment horizontal="right" vertical="top"/>
    </xf>
    <xf numFmtId="0" fontId="2" fillId="6" borderId="6" xfId="2" applyFill="1" applyBorder="1" applyAlignment="1">
      <alignment vertical="top"/>
    </xf>
    <xf numFmtId="43" fontId="11" fillId="6" borderId="4" xfId="0" applyNumberFormat="1" applyFont="1" applyFill="1" applyBorder="1"/>
    <xf numFmtId="4" fontId="23" fillId="0" borderId="4" xfId="2" applyNumberFormat="1" applyFont="1" applyFill="1" applyBorder="1" applyAlignment="1">
      <alignment horizontal="center" vertical="center"/>
    </xf>
    <xf numFmtId="43" fontId="6" fillId="6" borderId="4" xfId="0" applyNumberFormat="1" applyFont="1" applyFill="1" applyBorder="1"/>
    <xf numFmtId="43" fontId="14" fillId="6" borderId="4" xfId="0" applyNumberFormat="1" applyFont="1" applyFill="1" applyBorder="1"/>
    <xf numFmtId="0" fontId="13" fillId="3" borderId="4" xfId="0" applyFont="1" applyFill="1" applyBorder="1"/>
    <xf numFmtId="0" fontId="2" fillId="0" borderId="49" xfId="2" applyBorder="1" applyAlignment="1">
      <alignment vertical="top"/>
    </xf>
    <xf numFmtId="14" fontId="2" fillId="0" borderId="49" xfId="2" applyNumberFormat="1" applyBorder="1" applyAlignment="1">
      <alignment horizontal="right" vertical="top"/>
    </xf>
    <xf numFmtId="0" fontId="2" fillId="10" borderId="49" xfId="2" applyFill="1" applyBorder="1" applyAlignment="1">
      <alignment vertical="top"/>
    </xf>
    <xf numFmtId="0" fontId="2" fillId="0" borderId="2" xfId="2" applyBorder="1" applyAlignment="1">
      <alignment vertical="top"/>
    </xf>
    <xf numFmtId="0" fontId="2" fillId="0" borderId="6" xfId="2" applyBorder="1" applyAlignment="1">
      <alignment vertical="top"/>
    </xf>
    <xf numFmtId="14" fontId="2" fillId="0" borderId="6" xfId="2" applyNumberFormat="1" applyBorder="1" applyAlignment="1">
      <alignment horizontal="right" vertical="top"/>
    </xf>
    <xf numFmtId="0" fontId="2" fillId="0" borderId="4" xfId="2" applyBorder="1" applyAlignment="1">
      <alignment vertical="top"/>
    </xf>
    <xf numFmtId="0" fontId="9" fillId="3" borderId="6" xfId="2" applyFont="1" applyFill="1" applyBorder="1" applyAlignment="1">
      <alignment vertical="top"/>
    </xf>
    <xf numFmtId="0" fontId="5" fillId="0" borderId="3" xfId="0" applyFont="1" applyBorder="1"/>
    <xf numFmtId="0" fontId="5" fillId="0" borderId="31" xfId="0" applyFont="1" applyBorder="1"/>
    <xf numFmtId="0" fontId="5" fillId="0" borderId="0" xfId="0" applyFont="1" applyBorder="1" applyAlignment="1">
      <alignment horizontal="left" vertical="top" wrapText="1"/>
    </xf>
    <xf numFmtId="43" fontId="5" fillId="0" borderId="0" xfId="0" applyNumberFormat="1" applyFont="1" applyFill="1"/>
    <xf numFmtId="43" fontId="5" fillId="0" borderId="1" xfId="0" applyNumberFormat="1" applyFont="1" applyFill="1" applyBorder="1"/>
    <xf numFmtId="0" fontId="2" fillId="7" borderId="1" xfId="2" applyFill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/>
    </xf>
    <xf numFmtId="4" fontId="22" fillId="9" borderId="1" xfId="2" applyNumberFormat="1" applyFont="1" applyFill="1" applyBorder="1" applyAlignment="1">
      <alignment horizontal="right" vertical="top"/>
    </xf>
    <xf numFmtId="4" fontId="2" fillId="10" borderId="49" xfId="2" applyNumberFormat="1" applyFont="1" applyFill="1" applyBorder="1" applyAlignment="1">
      <alignment horizontal="right" vertical="top"/>
    </xf>
    <xf numFmtId="4" fontId="2" fillId="0" borderId="41" xfId="2" applyNumberFormat="1" applyBorder="1" applyAlignment="1">
      <alignment horizontal="right" vertical="top"/>
    </xf>
    <xf numFmtId="4" fontId="7" fillId="0" borderId="40" xfId="2" applyNumberFormat="1" applyFont="1" applyBorder="1" applyAlignment="1">
      <alignment horizontal="right" vertical="top"/>
    </xf>
    <xf numFmtId="4" fontId="2" fillId="0" borderId="1" xfId="2" applyNumberFormat="1" applyBorder="1" applyAlignment="1">
      <alignment horizontal="right" vertical="top"/>
    </xf>
    <xf numFmtId="4" fontId="7" fillId="0" borderId="1" xfId="2" applyNumberFormat="1" applyFont="1" applyBorder="1" applyAlignment="1">
      <alignment horizontal="right" vertical="top"/>
    </xf>
    <xf numFmtId="4" fontId="2" fillId="0" borderId="2" xfId="2" applyNumberFormat="1" applyBorder="1" applyAlignment="1">
      <alignment horizontal="right" vertical="top"/>
    </xf>
    <xf numFmtId="4" fontId="8" fillId="6" borderId="2" xfId="2" applyNumberFormat="1" applyFont="1" applyFill="1" applyBorder="1" applyAlignment="1">
      <alignment horizontal="right" vertical="top"/>
    </xf>
    <xf numFmtId="0" fontId="2" fillId="0" borderId="0" xfId="2" applyAlignment="1">
      <alignment horizontal="right" vertical="top"/>
    </xf>
    <xf numFmtId="4" fontId="22" fillId="9" borderId="46" xfId="2" applyNumberFormat="1" applyFont="1" applyFill="1" applyBorder="1" applyAlignment="1">
      <alignment horizontal="right" vertical="top"/>
    </xf>
    <xf numFmtId="4" fontId="2" fillId="2" borderId="1" xfId="2" applyNumberFormat="1" applyFill="1" applyBorder="1" applyAlignment="1">
      <alignment horizontal="right" vertical="top" wrapText="1"/>
    </xf>
    <xf numFmtId="4" fontId="2" fillId="0" borderId="1" xfId="2" applyNumberFormat="1" applyFont="1" applyFill="1" applyBorder="1" applyAlignment="1">
      <alignment horizontal="right" vertical="top"/>
    </xf>
    <xf numFmtId="4" fontId="2" fillId="0" borderId="4" xfId="2" applyNumberFormat="1" applyBorder="1" applyAlignment="1">
      <alignment horizontal="right" vertical="top"/>
    </xf>
    <xf numFmtId="4" fontId="8" fillId="6" borderId="4" xfId="2" applyNumberFormat="1" applyFont="1" applyFill="1" applyBorder="1" applyAlignment="1">
      <alignment horizontal="right" vertical="top"/>
    </xf>
    <xf numFmtId="4" fontId="9" fillId="3" borderId="4" xfId="2" applyNumberFormat="1" applyFont="1" applyFill="1" applyBorder="1" applyAlignment="1">
      <alignment horizontal="right" vertical="top"/>
    </xf>
    <xf numFmtId="4" fontId="7" fillId="0" borderId="31" xfId="2" applyNumberFormat="1" applyFont="1" applyBorder="1" applyAlignment="1">
      <alignment horizontal="right" vertical="top"/>
    </xf>
    <xf numFmtId="4" fontId="2" fillId="0" borderId="5" xfId="2" applyNumberFormat="1" applyFill="1" applyBorder="1" applyAlignment="1">
      <alignment horizontal="right" vertical="top"/>
    </xf>
    <xf numFmtId="4" fontId="7" fillId="0" borderId="29" xfId="2" applyNumberFormat="1" applyFont="1" applyBorder="1" applyAlignment="1">
      <alignment horizontal="right" vertical="top"/>
    </xf>
    <xf numFmtId="0" fontId="2" fillId="7" borderId="4" xfId="2" applyFill="1" applyBorder="1" applyAlignment="1">
      <alignment horizontal="right" vertical="top"/>
    </xf>
    <xf numFmtId="4" fontId="7" fillId="0" borderId="27" xfId="2" applyNumberFormat="1" applyFont="1" applyBorder="1" applyAlignment="1">
      <alignment horizontal="right" vertical="top"/>
    </xf>
    <xf numFmtId="4" fontId="2" fillId="0" borderId="15" xfId="2" applyNumberFormat="1" applyFill="1" applyBorder="1" applyAlignment="1">
      <alignment horizontal="right" vertical="top"/>
    </xf>
    <xf numFmtId="4" fontId="7" fillId="0" borderId="28" xfId="2" applyNumberFormat="1" applyFont="1" applyBorder="1" applyAlignment="1">
      <alignment horizontal="right" vertical="top"/>
    </xf>
    <xf numFmtId="4" fontId="7" fillId="0" borderId="43" xfId="2" applyNumberFormat="1" applyFont="1" applyFill="1" applyBorder="1" applyAlignment="1">
      <alignment horizontal="right" vertical="top"/>
    </xf>
    <xf numFmtId="4" fontId="2" fillId="0" borderId="44" xfId="2" applyNumberFormat="1" applyFill="1" applyBorder="1" applyAlignment="1">
      <alignment horizontal="right" vertical="top"/>
    </xf>
    <xf numFmtId="4" fontId="7" fillId="0" borderId="44" xfId="2" applyNumberFormat="1" applyFont="1" applyFill="1" applyBorder="1" applyAlignment="1">
      <alignment horizontal="right" vertical="top"/>
    </xf>
    <xf numFmtId="4" fontId="2" fillId="0" borderId="45" xfId="2" applyNumberFormat="1" applyFill="1" applyBorder="1" applyAlignment="1">
      <alignment horizontal="right" vertical="top"/>
    </xf>
    <xf numFmtId="4" fontId="19" fillId="9" borderId="46" xfId="2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left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6" borderId="2" xfId="0" applyFont="1" applyFill="1" applyBorder="1" applyAlignment="1">
      <alignment horizontal="right"/>
    </xf>
    <xf numFmtId="0" fontId="5" fillId="6" borderId="6" xfId="0" applyFont="1" applyFill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13" fillId="3" borderId="2" xfId="0" applyFont="1" applyFill="1" applyBorder="1" applyAlignment="1">
      <alignment horizontal="right"/>
    </xf>
    <xf numFmtId="0" fontId="13" fillId="3" borderId="6" xfId="0" applyFont="1" applyFill="1" applyBorder="1" applyAlignment="1">
      <alignment horizontal="right"/>
    </xf>
    <xf numFmtId="0" fontId="6" fillId="0" borderId="17" xfId="0" applyFont="1" applyBorder="1" applyAlignment="1">
      <alignment horizontal="left" vertical="top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8" fillId="6" borderId="13" xfId="2" applyNumberFormat="1" applyFont="1" applyFill="1" applyBorder="1" applyAlignment="1">
      <alignment horizontal="left" vertical="top" wrapText="1"/>
    </xf>
    <xf numFmtId="4" fontId="8" fillId="6" borderId="14" xfId="2" applyNumberFormat="1" applyFont="1" applyFill="1" applyBorder="1" applyAlignment="1">
      <alignment horizontal="left" vertical="top" wrapText="1"/>
    </xf>
    <xf numFmtId="0" fontId="8" fillId="8" borderId="1" xfId="2" applyFont="1" applyFill="1" applyBorder="1" applyAlignment="1">
      <alignment horizontal="right" vertical="top" wrapText="1"/>
    </xf>
    <xf numFmtId="0" fontId="8" fillId="8" borderId="2" xfId="2" applyFont="1" applyFill="1" applyBorder="1" applyAlignment="1">
      <alignment horizontal="right" vertical="top" wrapText="1"/>
    </xf>
    <xf numFmtId="0" fontId="9" fillId="3" borderId="2" xfId="2" applyFont="1" applyFill="1" applyBorder="1" applyAlignment="1">
      <alignment horizontal="right" vertical="top" wrapText="1"/>
    </xf>
    <xf numFmtId="0" fontId="9" fillId="3" borderId="6" xfId="2" applyFont="1" applyFill="1" applyBorder="1" applyAlignment="1">
      <alignment horizontal="right" vertical="top" wrapText="1"/>
    </xf>
    <xf numFmtId="0" fontId="17" fillId="5" borderId="2" xfId="2" applyFont="1" applyFill="1" applyBorder="1" applyAlignment="1">
      <alignment horizontal="right" vertical="top" wrapText="1"/>
    </xf>
    <xf numFmtId="0" fontId="17" fillId="5" borderId="6" xfId="2" applyFont="1" applyFill="1" applyBorder="1" applyAlignment="1">
      <alignment horizontal="right" vertical="top" wrapText="1"/>
    </xf>
    <xf numFmtId="0" fontId="8" fillId="0" borderId="17" xfId="2" applyFont="1" applyBorder="1" applyAlignment="1">
      <alignment horizontal="left" vertical="top"/>
    </xf>
    <xf numFmtId="4" fontId="7" fillId="3" borderId="11" xfId="2" applyNumberFormat="1" applyFont="1" applyFill="1" applyBorder="1" applyAlignment="1">
      <alignment horizontal="center" vertical="top"/>
    </xf>
    <xf numFmtId="4" fontId="7" fillId="3" borderId="19" xfId="2" applyNumberFormat="1" applyFont="1" applyFill="1" applyBorder="1" applyAlignment="1">
      <alignment horizontal="center" vertical="top"/>
    </xf>
    <xf numFmtId="4" fontId="7" fillId="3" borderId="20" xfId="2" applyNumberFormat="1" applyFont="1" applyFill="1" applyBorder="1" applyAlignment="1">
      <alignment horizontal="center" vertical="top"/>
    </xf>
    <xf numFmtId="4" fontId="7" fillId="3" borderId="34" xfId="2" applyNumberFormat="1" applyFont="1" applyFill="1" applyBorder="1" applyAlignment="1">
      <alignment horizontal="right" vertical="top"/>
    </xf>
    <xf numFmtId="4" fontId="7" fillId="3" borderId="10" xfId="2" applyNumberFormat="1" applyFont="1" applyFill="1" applyBorder="1" applyAlignment="1">
      <alignment horizontal="right" vertical="top"/>
    </xf>
    <xf numFmtId="4" fontId="7" fillId="3" borderId="35" xfId="2" applyNumberFormat="1" applyFont="1" applyFill="1" applyBorder="1" applyAlignment="1">
      <alignment horizontal="right" vertical="top"/>
    </xf>
    <xf numFmtId="4" fontId="7" fillId="3" borderId="36" xfId="2" applyNumberFormat="1" applyFont="1" applyFill="1" applyBorder="1" applyAlignment="1">
      <alignment horizontal="right" vertical="top"/>
    </xf>
    <xf numFmtId="4" fontId="20" fillId="0" borderId="2" xfId="2" applyNumberFormat="1" applyFont="1" applyFill="1" applyBorder="1" applyAlignment="1">
      <alignment horizontal="right" vertical="center"/>
    </xf>
    <xf numFmtId="4" fontId="20" fillId="0" borderId="6" xfId="2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19" fillId="9" borderId="46" xfId="0" applyFont="1" applyFill="1" applyBorder="1" applyAlignment="1">
      <alignment horizontal="left"/>
    </xf>
    <xf numFmtId="0" fontId="19" fillId="9" borderId="47" xfId="0" applyFont="1" applyFill="1" applyBorder="1" applyAlignment="1">
      <alignment horizontal="left"/>
    </xf>
    <xf numFmtId="0" fontId="19" fillId="9" borderId="48" xfId="0" applyFont="1" applyFill="1" applyBorder="1" applyAlignment="1">
      <alignment horizontal="left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8" fillId="6" borderId="6" xfId="2" applyFont="1" applyFill="1" applyBorder="1" applyAlignment="1">
      <alignment horizontal="left" vertical="top"/>
    </xf>
    <xf numFmtId="0" fontId="8" fillId="6" borderId="4" xfId="2" applyFont="1" applyFill="1" applyBorder="1" applyAlignment="1">
      <alignment horizontal="left" vertical="top"/>
    </xf>
    <xf numFmtId="0" fontId="19" fillId="9" borderId="47" xfId="2" applyFont="1" applyFill="1" applyBorder="1" applyAlignment="1">
      <alignment horizontal="left" vertical="top" wrapText="1"/>
    </xf>
    <xf numFmtId="0" fontId="19" fillId="9" borderId="48" xfId="2" applyFont="1" applyFill="1" applyBorder="1" applyAlignment="1">
      <alignment horizontal="left" vertical="top"/>
    </xf>
    <xf numFmtId="0" fontId="8" fillId="6" borderId="6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right" vertical="top" wrapText="1"/>
    </xf>
    <xf numFmtId="0" fontId="8" fillId="6" borderId="6" xfId="2" applyFont="1" applyFill="1" applyBorder="1" applyAlignment="1">
      <alignment horizontal="right" vertical="top" wrapText="1"/>
    </xf>
    <xf numFmtId="0" fontId="8" fillId="0" borderId="17" xfId="2" applyFont="1" applyBorder="1" applyAlignment="1">
      <alignment horizontal="right" vertical="top"/>
    </xf>
    <xf numFmtId="0" fontId="22" fillId="9" borderId="47" xfId="2" applyFont="1" applyFill="1" applyBorder="1" applyAlignment="1">
      <alignment horizontal="left" vertical="top" wrapText="1"/>
    </xf>
    <xf numFmtId="0" fontId="22" fillId="9" borderId="48" xfId="2" applyFont="1" applyFill="1" applyBorder="1" applyAlignment="1">
      <alignment horizontal="left" vertical="top" wrapText="1"/>
    </xf>
    <xf numFmtId="4" fontId="8" fillId="6" borderId="6" xfId="2" applyNumberFormat="1" applyFont="1" applyFill="1" applyBorder="1" applyAlignment="1">
      <alignment horizontal="left" vertical="top"/>
    </xf>
    <xf numFmtId="4" fontId="8" fillId="6" borderId="4" xfId="2" applyNumberFormat="1" applyFont="1" applyFill="1" applyBorder="1" applyAlignment="1">
      <alignment horizontal="left" vertical="top"/>
    </xf>
    <xf numFmtId="0" fontId="2" fillId="10" borderId="2" xfId="2" applyFill="1" applyBorder="1" applyAlignment="1">
      <alignment horizontal="right" vertical="top"/>
    </xf>
    <xf numFmtId="0" fontId="2" fillId="10" borderId="4" xfId="2" applyFill="1" applyBorder="1" applyAlignment="1">
      <alignment horizontal="right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13"/>
  <sheetViews>
    <sheetView workbookViewId="0">
      <selection sqref="A1:B1"/>
    </sheetView>
  </sheetViews>
  <sheetFormatPr defaultRowHeight="14.25" x14ac:dyDescent="0.2"/>
  <cols>
    <col min="1" max="1" width="14.21875" style="9" customWidth="1"/>
    <col min="2" max="3" width="8.88671875" style="9"/>
    <col min="4" max="4" width="19.5546875" style="9" customWidth="1"/>
    <col min="5" max="5" width="8.88671875" style="9"/>
    <col min="6" max="6" width="12.5546875" style="9" customWidth="1"/>
    <col min="7" max="7" width="10.6640625" style="9" customWidth="1"/>
    <col min="8" max="8" width="8.88671875" style="9"/>
    <col min="9" max="9" width="10" style="9" bestFit="1" customWidth="1"/>
    <col min="10" max="10" width="9" style="9" bestFit="1" customWidth="1"/>
    <col min="11" max="16384" width="8.88671875" style="9"/>
  </cols>
  <sheetData>
    <row r="1" spans="1:10" ht="15" x14ac:dyDescent="0.25">
      <c r="A1" s="277" t="s">
        <v>307</v>
      </c>
      <c r="B1" s="278"/>
      <c r="C1" s="238"/>
      <c r="D1" s="238"/>
      <c r="E1" s="238"/>
      <c r="F1" s="238"/>
      <c r="G1" s="238"/>
      <c r="H1" s="238"/>
      <c r="I1" s="238"/>
      <c r="J1" s="239"/>
    </row>
    <row r="2" spans="1:10" ht="91.5" customHeight="1" x14ac:dyDescent="0.2">
      <c r="A2" s="279" t="s">
        <v>308</v>
      </c>
      <c r="B2" s="280"/>
      <c r="C2" s="280"/>
      <c r="D2" s="280"/>
      <c r="E2" s="280"/>
      <c r="F2" s="280"/>
      <c r="G2" s="280"/>
      <c r="H2" s="280"/>
      <c r="I2" s="280"/>
      <c r="J2" s="281"/>
    </row>
    <row r="3" spans="1:10" x14ac:dyDescent="0.2">
      <c r="A3" s="240"/>
      <c r="B3" s="240"/>
      <c r="C3" s="240"/>
      <c r="D3" s="240"/>
      <c r="E3" s="240"/>
      <c r="F3" s="240"/>
      <c r="G3" s="240"/>
      <c r="H3" s="240"/>
      <c r="I3" s="240"/>
      <c r="J3" s="240"/>
    </row>
    <row r="4" spans="1:10" s="6" customFormat="1" ht="25.5" x14ac:dyDescent="0.2">
      <c r="A4" s="105" t="s">
        <v>79</v>
      </c>
      <c r="B4" s="105" t="s">
        <v>80</v>
      </c>
      <c r="C4" s="105" t="s">
        <v>81</v>
      </c>
      <c r="D4" s="105" t="s">
        <v>82</v>
      </c>
      <c r="E4" s="105" t="s">
        <v>78</v>
      </c>
      <c r="F4" s="105" t="s">
        <v>83</v>
      </c>
      <c r="G4" s="106" t="s">
        <v>84</v>
      </c>
      <c r="H4" s="106" t="s">
        <v>85</v>
      </c>
      <c r="I4" s="106" t="s">
        <v>86</v>
      </c>
      <c r="J4" s="106" t="s">
        <v>87</v>
      </c>
    </row>
    <row r="6" spans="1:10" ht="42.75" x14ac:dyDescent="0.2">
      <c r="A6" s="7" t="s">
        <v>88</v>
      </c>
      <c r="B6" s="8" t="s">
        <v>89</v>
      </c>
      <c r="C6" s="8" t="s">
        <v>7</v>
      </c>
      <c r="D6" s="7" t="s">
        <v>91</v>
      </c>
      <c r="E6" s="94">
        <v>2600</v>
      </c>
      <c r="F6" s="95" t="s">
        <v>3</v>
      </c>
      <c r="G6" s="96">
        <v>3189.16</v>
      </c>
      <c r="H6" s="11">
        <v>0</v>
      </c>
      <c r="I6" s="11">
        <v>1914.39</v>
      </c>
      <c r="J6" s="11">
        <v>5300</v>
      </c>
    </row>
    <row r="7" spans="1:10" ht="42.75" x14ac:dyDescent="0.2">
      <c r="A7" s="7" t="s">
        <v>88</v>
      </c>
      <c r="B7" s="8" t="s">
        <v>89</v>
      </c>
      <c r="C7" s="8" t="s">
        <v>92</v>
      </c>
      <c r="D7" s="7" t="s">
        <v>93</v>
      </c>
      <c r="E7" s="94">
        <v>2600</v>
      </c>
      <c r="F7" s="95" t="s">
        <v>3</v>
      </c>
      <c r="G7" s="96"/>
      <c r="H7" s="11"/>
      <c r="I7" s="11">
        <v>743.67</v>
      </c>
      <c r="J7" s="11">
        <v>100</v>
      </c>
    </row>
    <row r="8" spans="1:10" ht="42.75" x14ac:dyDescent="0.2">
      <c r="A8" s="7" t="s">
        <v>88</v>
      </c>
      <c r="B8" s="8" t="s">
        <v>89</v>
      </c>
      <c r="C8" s="8" t="s">
        <v>4</v>
      </c>
      <c r="D8" s="7" t="s">
        <v>94</v>
      </c>
      <c r="E8" s="94">
        <v>2600</v>
      </c>
      <c r="F8" s="95" t="s">
        <v>3</v>
      </c>
      <c r="G8" s="96">
        <v>3733.25</v>
      </c>
      <c r="H8" s="11">
        <v>0</v>
      </c>
      <c r="I8" s="11">
        <v>2165.19</v>
      </c>
      <c r="J8" s="11">
        <v>2000</v>
      </c>
    </row>
    <row r="9" spans="1:10" ht="42.75" x14ac:dyDescent="0.2">
      <c r="A9" s="7" t="s">
        <v>88</v>
      </c>
      <c r="B9" s="8" t="s">
        <v>89</v>
      </c>
      <c r="C9" s="8" t="s">
        <v>8</v>
      </c>
      <c r="D9" s="7" t="s">
        <v>90</v>
      </c>
      <c r="E9" s="94">
        <v>2600</v>
      </c>
      <c r="F9" s="95" t="s">
        <v>3</v>
      </c>
      <c r="G9" s="96">
        <v>1552.71</v>
      </c>
      <c r="H9" s="11">
        <v>0</v>
      </c>
      <c r="I9" s="11">
        <v>6106.85</v>
      </c>
      <c r="J9" s="11">
        <v>300</v>
      </c>
    </row>
    <row r="10" spans="1:10" x14ac:dyDescent="0.2">
      <c r="A10" s="273"/>
      <c r="B10" s="274"/>
      <c r="C10" s="274"/>
      <c r="D10" s="274"/>
      <c r="E10" s="274"/>
      <c r="F10" s="274"/>
      <c r="G10" s="274"/>
      <c r="H10" s="274"/>
      <c r="I10" s="274"/>
      <c r="J10" s="274"/>
    </row>
    <row r="11" spans="1:10" ht="15.75" x14ac:dyDescent="0.25">
      <c r="A11" s="275" t="s">
        <v>280</v>
      </c>
      <c r="B11" s="276"/>
      <c r="C11" s="276"/>
      <c r="D11" s="276"/>
      <c r="E11" s="276"/>
      <c r="F11" s="276"/>
      <c r="G11" s="227">
        <f>SUM(G6:G9)</f>
        <v>8475.119999999999</v>
      </c>
      <c r="H11" s="12"/>
      <c r="I11" s="10">
        <f>SUM(I6:I9)</f>
        <v>10930.1</v>
      </c>
      <c r="J11" s="242">
        <f>SUM(J6:J9)</f>
        <v>7700</v>
      </c>
    </row>
    <row r="13" spans="1:10" ht="15" customHeight="1" x14ac:dyDescent="0.25">
      <c r="A13" s="272" t="s">
        <v>284</v>
      </c>
      <c r="B13" s="272"/>
      <c r="C13" s="272"/>
      <c r="D13" s="272"/>
      <c r="E13" s="272"/>
      <c r="F13" s="272"/>
      <c r="G13" s="272"/>
      <c r="H13" s="272"/>
      <c r="I13" s="272"/>
      <c r="J13" s="272"/>
    </row>
  </sheetData>
  <mergeCells count="5">
    <mergeCell ref="A13:J13"/>
    <mergeCell ref="A10:J10"/>
    <mergeCell ref="A11:F11"/>
    <mergeCell ref="A1:B1"/>
    <mergeCell ref="A2:J2"/>
  </mergeCells>
  <pageMargins left="0.51181102362204722" right="0.31496062992125984" top="0.39370078740157483" bottom="0.39370078740157483" header="0.19685039370078741" footer="0.19685039370078741"/>
  <pageSetup paperSize="5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2"/>
  <sheetViews>
    <sheetView zoomScale="90" zoomScaleNormal="90" workbookViewId="0">
      <pane ySplit="2" topLeftCell="A3" activePane="bottomLeft" state="frozen"/>
      <selection pane="bottomLeft" activeCell="A3" sqref="A3:A5"/>
    </sheetView>
  </sheetViews>
  <sheetFormatPr defaultRowHeight="12.75" x14ac:dyDescent="0.2"/>
  <cols>
    <col min="1" max="1" width="10" style="6" customWidth="1"/>
    <col min="2" max="2" width="9.6640625" style="6" customWidth="1"/>
    <col min="3" max="4" width="9.88671875" style="6" bestFit="1" customWidth="1"/>
    <col min="5" max="5" width="19.77734375" style="6" customWidth="1"/>
    <col min="6" max="6" width="9.21875" style="19" bestFit="1" customWidth="1"/>
    <col min="7" max="7" width="7.21875" style="19" bestFit="1" customWidth="1"/>
    <col min="8" max="8" width="6.77734375" style="19" bestFit="1" customWidth="1"/>
    <col min="9" max="9" width="7.21875" style="19" bestFit="1" customWidth="1"/>
    <col min="10" max="10" width="6.6640625" style="19" customWidth="1"/>
    <col min="11" max="11" width="11.33203125" style="20" customWidth="1"/>
    <col min="12" max="12" width="8.88671875" style="19"/>
    <col min="13" max="13" width="15.21875" style="19" customWidth="1"/>
    <col min="14" max="14" width="7.6640625" style="6" customWidth="1"/>
    <col min="15" max="15" width="23.33203125" style="6" customWidth="1"/>
    <col min="16" max="16" width="45.77734375" style="6" customWidth="1"/>
    <col min="17" max="16384" width="8.88671875" style="6"/>
  </cols>
  <sheetData>
    <row r="1" spans="1:16" ht="15.75" x14ac:dyDescent="0.2">
      <c r="A1" s="284" t="s">
        <v>309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6" ht="51" x14ac:dyDescent="0.2">
      <c r="A2" s="60" t="s">
        <v>208</v>
      </c>
      <c r="B2" s="61" t="s">
        <v>207</v>
      </c>
      <c r="C2" s="61" t="s">
        <v>206</v>
      </c>
      <c r="D2" s="108" t="s">
        <v>205</v>
      </c>
      <c r="E2" s="60" t="s">
        <v>204</v>
      </c>
      <c r="F2" s="112" t="s">
        <v>203</v>
      </c>
      <c r="G2" s="113" t="s">
        <v>202</v>
      </c>
      <c r="H2" s="112" t="s">
        <v>201</v>
      </c>
      <c r="I2" s="113" t="s">
        <v>200</v>
      </c>
      <c r="J2" s="113" t="s">
        <v>199</v>
      </c>
      <c r="K2" s="114" t="s">
        <v>198</v>
      </c>
      <c r="L2" s="113" t="s">
        <v>197</v>
      </c>
      <c r="M2" s="114" t="s">
        <v>196</v>
      </c>
      <c r="N2" s="61" t="s">
        <v>195</v>
      </c>
      <c r="O2" s="60" t="s">
        <v>194</v>
      </c>
      <c r="P2" s="60" t="s">
        <v>193</v>
      </c>
    </row>
    <row r="3" spans="1:16" x14ac:dyDescent="0.2">
      <c r="A3" s="285">
        <v>42005</v>
      </c>
      <c r="B3" s="14" t="s">
        <v>192</v>
      </c>
      <c r="C3" s="39">
        <v>42010</v>
      </c>
      <c r="D3" s="30">
        <v>42012</v>
      </c>
      <c r="E3" s="29" t="s">
        <v>15</v>
      </c>
      <c r="F3" s="77">
        <v>12.34</v>
      </c>
      <c r="G3" s="33" t="s">
        <v>1</v>
      </c>
      <c r="H3" s="38">
        <v>12.34</v>
      </c>
      <c r="I3" s="33" t="s">
        <v>1</v>
      </c>
      <c r="J3" s="33" t="s">
        <v>6</v>
      </c>
      <c r="K3" s="43" t="s">
        <v>2</v>
      </c>
      <c r="L3" s="33" t="s">
        <v>7</v>
      </c>
      <c r="M3" s="43" t="s">
        <v>91</v>
      </c>
      <c r="N3" s="14" t="s">
        <v>130</v>
      </c>
      <c r="O3" s="36" t="s">
        <v>129</v>
      </c>
      <c r="P3" s="36" t="s">
        <v>191</v>
      </c>
    </row>
    <row r="4" spans="1:16" x14ac:dyDescent="0.2">
      <c r="A4" s="286"/>
      <c r="B4" s="14" t="s">
        <v>190</v>
      </c>
      <c r="C4" s="39">
        <v>42011</v>
      </c>
      <c r="D4" s="30">
        <v>42013</v>
      </c>
      <c r="E4" s="29" t="s">
        <v>114</v>
      </c>
      <c r="F4" s="77">
        <v>99.3</v>
      </c>
      <c r="G4" s="33" t="s">
        <v>1</v>
      </c>
      <c r="H4" s="38">
        <v>99.3</v>
      </c>
      <c r="I4" s="33" t="s">
        <v>1</v>
      </c>
      <c r="J4" s="33" t="s">
        <v>6</v>
      </c>
      <c r="K4" s="43" t="s">
        <v>2</v>
      </c>
      <c r="L4" s="33" t="s">
        <v>7</v>
      </c>
      <c r="M4" s="43" t="s">
        <v>91</v>
      </c>
      <c r="N4" s="14" t="s">
        <v>113</v>
      </c>
      <c r="O4" s="36" t="s">
        <v>112</v>
      </c>
      <c r="P4" s="36" t="s">
        <v>189</v>
      </c>
    </row>
    <row r="5" spans="1:16" x14ac:dyDescent="0.2">
      <c r="A5" s="286"/>
      <c r="B5" s="14" t="s">
        <v>188</v>
      </c>
      <c r="C5" s="39">
        <v>42019</v>
      </c>
      <c r="D5" s="30">
        <v>42023</v>
      </c>
      <c r="E5" s="29" t="s">
        <v>182</v>
      </c>
      <c r="F5" s="77">
        <v>18.05</v>
      </c>
      <c r="G5" s="33" t="s">
        <v>1</v>
      </c>
      <c r="H5" s="38">
        <v>18.05</v>
      </c>
      <c r="I5" s="33" t="s">
        <v>1</v>
      </c>
      <c r="J5" s="33" t="s">
        <v>6</v>
      </c>
      <c r="K5" s="43" t="s">
        <v>2</v>
      </c>
      <c r="L5" s="33" t="s">
        <v>7</v>
      </c>
      <c r="M5" s="43" t="s">
        <v>91</v>
      </c>
      <c r="N5" s="14" t="s">
        <v>181</v>
      </c>
      <c r="O5" s="36" t="s">
        <v>180</v>
      </c>
      <c r="P5" s="36" t="s">
        <v>187</v>
      </c>
    </row>
    <row r="6" spans="1:16" x14ac:dyDescent="0.2">
      <c r="A6" s="59"/>
      <c r="B6" s="54"/>
      <c r="C6" s="58"/>
      <c r="D6" s="58"/>
      <c r="E6" s="53"/>
      <c r="F6" s="57"/>
      <c r="G6" s="56"/>
      <c r="H6" s="57"/>
      <c r="I6" s="56"/>
      <c r="J6" s="56"/>
      <c r="K6" s="55"/>
      <c r="L6" s="56"/>
      <c r="M6" s="55"/>
      <c r="N6" s="54"/>
      <c r="O6" s="53"/>
      <c r="P6" s="53"/>
    </row>
    <row r="7" spans="1:16" x14ac:dyDescent="0.2">
      <c r="A7" s="18"/>
    </row>
    <row r="8" spans="1:16" x14ac:dyDescent="0.2">
      <c r="A8" s="40">
        <v>42036</v>
      </c>
      <c r="B8" s="14" t="s">
        <v>186</v>
      </c>
      <c r="C8" s="39">
        <v>42046</v>
      </c>
      <c r="D8" s="30">
        <v>42048</v>
      </c>
      <c r="E8" s="29" t="s">
        <v>114</v>
      </c>
      <c r="F8" s="77">
        <v>101.69</v>
      </c>
      <c r="G8" s="33" t="s">
        <v>1</v>
      </c>
      <c r="H8" s="38">
        <v>101.69</v>
      </c>
      <c r="I8" s="33" t="s">
        <v>1</v>
      </c>
      <c r="J8" s="33" t="s">
        <v>6</v>
      </c>
      <c r="K8" s="43" t="s">
        <v>2</v>
      </c>
      <c r="L8" s="33" t="s">
        <v>7</v>
      </c>
      <c r="M8" s="41" t="s">
        <v>91</v>
      </c>
      <c r="N8" s="14" t="s">
        <v>113</v>
      </c>
      <c r="O8" s="36" t="s">
        <v>112</v>
      </c>
      <c r="P8" s="36" t="s">
        <v>185</v>
      </c>
    </row>
    <row r="10" spans="1:16" x14ac:dyDescent="0.2">
      <c r="A10" s="285">
        <v>42064</v>
      </c>
      <c r="B10" s="45" t="s">
        <v>184</v>
      </c>
      <c r="C10" s="52">
        <v>42075</v>
      </c>
      <c r="D10" s="51">
        <v>42076</v>
      </c>
      <c r="E10" s="50" t="s">
        <v>23</v>
      </c>
      <c r="F10" s="78">
        <v>892.45</v>
      </c>
      <c r="G10" s="47" t="s">
        <v>1</v>
      </c>
      <c r="H10" s="49">
        <v>892.45</v>
      </c>
      <c r="I10" s="47" t="s">
        <v>1</v>
      </c>
      <c r="J10" s="47" t="s">
        <v>6</v>
      </c>
      <c r="K10" s="48" t="s">
        <v>2</v>
      </c>
      <c r="L10" s="47" t="s">
        <v>7</v>
      </c>
      <c r="M10" s="46" t="s">
        <v>91</v>
      </c>
      <c r="N10" s="45" t="s">
        <v>142</v>
      </c>
      <c r="O10" s="44" t="s">
        <v>141</v>
      </c>
      <c r="P10" s="44" t="s">
        <v>173</v>
      </c>
    </row>
    <row r="11" spans="1:16" x14ac:dyDescent="0.2">
      <c r="A11" s="286"/>
      <c r="B11" s="45" t="s">
        <v>183</v>
      </c>
      <c r="C11" s="52">
        <v>42076</v>
      </c>
      <c r="D11" s="51">
        <v>42079</v>
      </c>
      <c r="E11" s="50" t="s">
        <v>182</v>
      </c>
      <c r="F11" s="78">
        <v>95.06</v>
      </c>
      <c r="G11" s="47" t="s">
        <v>1</v>
      </c>
      <c r="H11" s="49">
        <v>95.06</v>
      </c>
      <c r="I11" s="47" t="s">
        <v>1</v>
      </c>
      <c r="J11" s="47" t="s">
        <v>6</v>
      </c>
      <c r="K11" s="48" t="s">
        <v>2</v>
      </c>
      <c r="L11" s="47" t="s">
        <v>7</v>
      </c>
      <c r="M11" s="46" t="s">
        <v>91</v>
      </c>
      <c r="N11" s="45" t="s">
        <v>181</v>
      </c>
      <c r="O11" s="44" t="s">
        <v>180</v>
      </c>
      <c r="P11" s="44" t="s">
        <v>173</v>
      </c>
    </row>
    <row r="12" spans="1:16" x14ac:dyDescent="0.2">
      <c r="A12" s="286"/>
      <c r="B12" s="45" t="s">
        <v>179</v>
      </c>
      <c r="C12" s="52">
        <v>42079</v>
      </c>
      <c r="D12" s="51">
        <v>42080</v>
      </c>
      <c r="E12" s="50" t="s">
        <v>65</v>
      </c>
      <c r="F12" s="78">
        <v>19.18</v>
      </c>
      <c r="G12" s="47" t="s">
        <v>1</v>
      </c>
      <c r="H12" s="49">
        <v>19.18</v>
      </c>
      <c r="I12" s="47" t="s">
        <v>1</v>
      </c>
      <c r="J12" s="47" t="s">
        <v>6</v>
      </c>
      <c r="K12" s="48" t="s">
        <v>2</v>
      </c>
      <c r="L12" s="47" t="s">
        <v>7</v>
      </c>
      <c r="M12" s="46" t="s">
        <v>91</v>
      </c>
      <c r="N12" s="45" t="s">
        <v>146</v>
      </c>
      <c r="O12" s="44" t="s">
        <v>145</v>
      </c>
      <c r="P12" s="44" t="s">
        <v>173</v>
      </c>
    </row>
    <row r="13" spans="1:16" x14ac:dyDescent="0.2">
      <c r="A13" s="286"/>
      <c r="B13" s="45" t="s">
        <v>178</v>
      </c>
      <c r="C13" s="52">
        <v>42079</v>
      </c>
      <c r="D13" s="51">
        <v>42080</v>
      </c>
      <c r="E13" s="50" t="s">
        <v>177</v>
      </c>
      <c r="F13" s="78">
        <v>8.64</v>
      </c>
      <c r="G13" s="47" t="s">
        <v>1</v>
      </c>
      <c r="H13" s="49">
        <v>8.64</v>
      </c>
      <c r="I13" s="47" t="s">
        <v>1</v>
      </c>
      <c r="J13" s="47" t="s">
        <v>6</v>
      </c>
      <c r="K13" s="48" t="s">
        <v>2</v>
      </c>
      <c r="L13" s="47" t="s">
        <v>7</v>
      </c>
      <c r="M13" s="46" t="s">
        <v>91</v>
      </c>
      <c r="N13" s="45" t="s">
        <v>176</v>
      </c>
      <c r="O13" s="44" t="s">
        <v>175</v>
      </c>
      <c r="P13" s="44" t="s">
        <v>173</v>
      </c>
    </row>
    <row r="14" spans="1:16" x14ac:dyDescent="0.2">
      <c r="A14" s="286"/>
      <c r="B14" s="45" t="s">
        <v>174</v>
      </c>
      <c r="C14" s="52">
        <v>42079</v>
      </c>
      <c r="D14" s="51">
        <v>42081</v>
      </c>
      <c r="E14" s="50" t="s">
        <v>37</v>
      </c>
      <c r="F14" s="78">
        <v>21.02</v>
      </c>
      <c r="G14" s="47" t="s">
        <v>1</v>
      </c>
      <c r="H14" s="49">
        <v>21.02</v>
      </c>
      <c r="I14" s="47" t="s">
        <v>1</v>
      </c>
      <c r="J14" s="47" t="s">
        <v>6</v>
      </c>
      <c r="K14" s="48" t="s">
        <v>2</v>
      </c>
      <c r="L14" s="47" t="s">
        <v>8</v>
      </c>
      <c r="M14" s="46" t="s">
        <v>90</v>
      </c>
      <c r="N14" s="45" t="s">
        <v>130</v>
      </c>
      <c r="O14" s="44" t="s">
        <v>129</v>
      </c>
      <c r="P14" s="44" t="s">
        <v>173</v>
      </c>
    </row>
    <row r="16" spans="1:16" x14ac:dyDescent="0.2">
      <c r="A16" s="285">
        <v>42095</v>
      </c>
      <c r="B16" s="14" t="s">
        <v>172</v>
      </c>
      <c r="C16" s="39">
        <v>42122</v>
      </c>
      <c r="D16" s="30">
        <v>42124</v>
      </c>
      <c r="E16" s="29" t="s">
        <v>171</v>
      </c>
      <c r="F16" s="77">
        <v>37.46</v>
      </c>
      <c r="G16" s="33" t="s">
        <v>1</v>
      </c>
      <c r="H16" s="38">
        <v>37.46</v>
      </c>
      <c r="I16" s="33" t="s">
        <v>1</v>
      </c>
      <c r="J16" s="33" t="s">
        <v>6</v>
      </c>
      <c r="K16" s="37" t="s">
        <v>2</v>
      </c>
      <c r="L16" s="33" t="s">
        <v>7</v>
      </c>
      <c r="M16" s="41" t="s">
        <v>91</v>
      </c>
      <c r="N16" s="14" t="s">
        <v>113</v>
      </c>
      <c r="O16" s="36" t="s">
        <v>112</v>
      </c>
      <c r="P16" s="36" t="s">
        <v>170</v>
      </c>
    </row>
    <row r="17" spans="1:16" x14ac:dyDescent="0.2">
      <c r="A17" s="286"/>
      <c r="B17" s="14" t="s">
        <v>169</v>
      </c>
      <c r="C17" s="39">
        <v>42123</v>
      </c>
      <c r="D17" s="30">
        <v>42124</v>
      </c>
      <c r="E17" s="29" t="s">
        <v>168</v>
      </c>
      <c r="F17" s="77">
        <v>29.36</v>
      </c>
      <c r="G17" s="33" t="s">
        <v>1</v>
      </c>
      <c r="H17" s="38">
        <v>29.36</v>
      </c>
      <c r="I17" s="33" t="s">
        <v>1</v>
      </c>
      <c r="J17" s="33" t="s">
        <v>6</v>
      </c>
      <c r="K17" s="37" t="s">
        <v>2</v>
      </c>
      <c r="L17" s="33" t="s">
        <v>7</v>
      </c>
      <c r="M17" s="41" t="s">
        <v>91</v>
      </c>
      <c r="N17" s="14" t="s">
        <v>125</v>
      </c>
      <c r="O17" s="36" t="s">
        <v>124</v>
      </c>
      <c r="P17" s="36" t="s">
        <v>167</v>
      </c>
    </row>
    <row r="19" spans="1:16" x14ac:dyDescent="0.2">
      <c r="A19" s="287">
        <v>42125</v>
      </c>
      <c r="B19" s="14" t="s">
        <v>166</v>
      </c>
      <c r="C19" s="39">
        <v>42129</v>
      </c>
      <c r="D19" s="30">
        <v>42132</v>
      </c>
      <c r="E19" s="29" t="s">
        <v>119</v>
      </c>
      <c r="F19" s="77">
        <v>356.39</v>
      </c>
      <c r="G19" s="33" t="s">
        <v>1</v>
      </c>
      <c r="H19" s="38">
        <v>356.39</v>
      </c>
      <c r="I19" s="33" t="s">
        <v>1</v>
      </c>
      <c r="J19" s="33" t="s">
        <v>6</v>
      </c>
      <c r="K19" s="37" t="s">
        <v>2</v>
      </c>
      <c r="L19" s="33" t="s">
        <v>7</v>
      </c>
      <c r="M19" s="43" t="s">
        <v>91</v>
      </c>
      <c r="N19" s="14" t="s">
        <v>118</v>
      </c>
      <c r="O19" s="36" t="s">
        <v>117</v>
      </c>
      <c r="P19" s="36" t="s">
        <v>165</v>
      </c>
    </row>
    <row r="20" spans="1:16" x14ac:dyDescent="0.2">
      <c r="A20" s="288"/>
      <c r="B20" s="14" t="s">
        <v>164</v>
      </c>
      <c r="C20" s="39">
        <v>42130</v>
      </c>
      <c r="D20" s="30">
        <v>42132</v>
      </c>
      <c r="E20" s="29" t="s">
        <v>114</v>
      </c>
      <c r="F20" s="77">
        <v>261.64</v>
      </c>
      <c r="G20" s="33" t="s">
        <v>1</v>
      </c>
      <c r="H20" s="38">
        <v>261.64</v>
      </c>
      <c r="I20" s="33" t="s">
        <v>1</v>
      </c>
      <c r="J20" s="33" t="s">
        <v>6</v>
      </c>
      <c r="K20" s="37" t="s">
        <v>2</v>
      </c>
      <c r="L20" s="33" t="s">
        <v>8</v>
      </c>
      <c r="M20" s="43" t="s">
        <v>90</v>
      </c>
      <c r="N20" s="14" t="s">
        <v>113</v>
      </c>
      <c r="O20" s="36" t="s">
        <v>112</v>
      </c>
      <c r="P20" s="36" t="s">
        <v>138</v>
      </c>
    </row>
    <row r="21" spans="1:16" x14ac:dyDescent="0.2">
      <c r="A21" s="288"/>
      <c r="B21" s="14" t="s">
        <v>163</v>
      </c>
      <c r="C21" s="39">
        <v>42131</v>
      </c>
      <c r="D21" s="30">
        <v>42132</v>
      </c>
      <c r="E21" s="29" t="s">
        <v>46</v>
      </c>
      <c r="F21" s="77">
        <v>29.36</v>
      </c>
      <c r="G21" s="33" t="s">
        <v>1</v>
      </c>
      <c r="H21" s="38">
        <v>29.36</v>
      </c>
      <c r="I21" s="33" t="s">
        <v>1</v>
      </c>
      <c r="J21" s="33" t="s">
        <v>6</v>
      </c>
      <c r="K21" s="37" t="s">
        <v>2</v>
      </c>
      <c r="L21" s="33" t="s">
        <v>7</v>
      </c>
      <c r="M21" s="43" t="s">
        <v>91</v>
      </c>
      <c r="N21" s="14" t="s">
        <v>125</v>
      </c>
      <c r="O21" s="36" t="s">
        <v>124</v>
      </c>
      <c r="P21" s="36" t="s">
        <v>162</v>
      </c>
    </row>
    <row r="22" spans="1:16" x14ac:dyDescent="0.2">
      <c r="A22" s="288"/>
      <c r="B22" s="14" t="s">
        <v>161</v>
      </c>
      <c r="C22" s="39">
        <v>42143</v>
      </c>
      <c r="D22" s="30">
        <v>42145</v>
      </c>
      <c r="E22" s="29" t="s">
        <v>114</v>
      </c>
      <c r="F22" s="77">
        <v>129.27000000000001</v>
      </c>
      <c r="G22" s="33" t="s">
        <v>1</v>
      </c>
      <c r="H22" s="38">
        <v>129.27000000000001</v>
      </c>
      <c r="I22" s="33" t="s">
        <v>1</v>
      </c>
      <c r="J22" s="33" t="s">
        <v>6</v>
      </c>
      <c r="K22" s="37" t="s">
        <v>2</v>
      </c>
      <c r="L22" s="33" t="s">
        <v>7</v>
      </c>
      <c r="M22" s="43" t="s">
        <v>91</v>
      </c>
      <c r="N22" s="14" t="s">
        <v>113</v>
      </c>
      <c r="O22" s="36" t="s">
        <v>112</v>
      </c>
      <c r="P22" s="36" t="s">
        <v>160</v>
      </c>
    </row>
    <row r="23" spans="1:16" x14ac:dyDescent="0.2">
      <c r="A23" s="288"/>
      <c r="B23" s="14" t="s">
        <v>159</v>
      </c>
      <c r="C23" s="39">
        <v>42149</v>
      </c>
      <c r="D23" s="30">
        <v>42150</v>
      </c>
      <c r="E23" s="29" t="s">
        <v>158</v>
      </c>
      <c r="F23" s="77">
        <v>116.36</v>
      </c>
      <c r="G23" s="33" t="s">
        <v>1</v>
      </c>
      <c r="H23" s="38">
        <v>116.36</v>
      </c>
      <c r="I23" s="33" t="s">
        <v>1</v>
      </c>
      <c r="J23" s="33" t="s">
        <v>6</v>
      </c>
      <c r="K23" s="37" t="s">
        <v>2</v>
      </c>
      <c r="L23" s="33" t="s">
        <v>7</v>
      </c>
      <c r="M23" s="43" t="s">
        <v>91</v>
      </c>
      <c r="N23" s="14" t="s">
        <v>118</v>
      </c>
      <c r="O23" s="36" t="s">
        <v>117</v>
      </c>
      <c r="P23" s="36" t="s">
        <v>138</v>
      </c>
    </row>
    <row r="24" spans="1:16" x14ac:dyDescent="0.2">
      <c r="A24" s="288"/>
      <c r="B24" s="14" t="s">
        <v>157</v>
      </c>
      <c r="C24" s="39">
        <v>42149</v>
      </c>
      <c r="D24" s="30">
        <v>42151</v>
      </c>
      <c r="E24" s="29" t="s">
        <v>27</v>
      </c>
      <c r="F24" s="77">
        <v>55.38</v>
      </c>
      <c r="G24" s="33" t="s">
        <v>1</v>
      </c>
      <c r="H24" s="38">
        <v>55.38</v>
      </c>
      <c r="I24" s="33" t="s">
        <v>1</v>
      </c>
      <c r="J24" s="33" t="s">
        <v>6</v>
      </c>
      <c r="K24" s="37" t="s">
        <v>2</v>
      </c>
      <c r="L24" s="33" t="s">
        <v>8</v>
      </c>
      <c r="M24" s="43" t="s">
        <v>90</v>
      </c>
      <c r="N24" s="14" t="s">
        <v>156</v>
      </c>
      <c r="O24" s="36" t="s">
        <v>155</v>
      </c>
      <c r="P24" s="36" t="s">
        <v>154</v>
      </c>
    </row>
    <row r="26" spans="1:16" x14ac:dyDescent="0.2">
      <c r="A26" s="285">
        <v>42156</v>
      </c>
      <c r="B26" s="14" t="s">
        <v>153</v>
      </c>
      <c r="C26" s="39">
        <v>42172</v>
      </c>
      <c r="D26" s="30">
        <v>42174</v>
      </c>
      <c r="E26" s="42" t="s">
        <v>15</v>
      </c>
      <c r="F26" s="77">
        <v>110.74</v>
      </c>
      <c r="G26" s="33" t="s">
        <v>1</v>
      </c>
      <c r="H26" s="38">
        <v>110.74</v>
      </c>
      <c r="I26" s="33" t="s">
        <v>1</v>
      </c>
      <c r="J26" s="33" t="s">
        <v>6</v>
      </c>
      <c r="K26" s="37" t="s">
        <v>2</v>
      </c>
      <c r="L26" s="33" t="s">
        <v>8</v>
      </c>
      <c r="M26" s="41" t="s">
        <v>90</v>
      </c>
      <c r="N26" s="14" t="s">
        <v>130</v>
      </c>
      <c r="O26" s="36" t="s">
        <v>129</v>
      </c>
      <c r="P26" s="36" t="s">
        <v>152</v>
      </c>
    </row>
    <row r="27" spans="1:16" x14ac:dyDescent="0.2">
      <c r="A27" s="285"/>
      <c r="B27" s="14" t="s">
        <v>151</v>
      </c>
      <c r="C27" s="39">
        <v>42178</v>
      </c>
      <c r="D27" s="30">
        <v>42179</v>
      </c>
      <c r="E27" s="42" t="s">
        <v>20</v>
      </c>
      <c r="F27" s="77">
        <v>110.1</v>
      </c>
      <c r="G27" s="33" t="s">
        <v>1</v>
      </c>
      <c r="H27" s="38">
        <v>110.1</v>
      </c>
      <c r="I27" s="33" t="s">
        <v>1</v>
      </c>
      <c r="J27" s="33" t="s">
        <v>6</v>
      </c>
      <c r="K27" s="37" t="s">
        <v>2</v>
      </c>
      <c r="L27" s="33" t="s">
        <v>8</v>
      </c>
      <c r="M27" s="41" t="s">
        <v>90</v>
      </c>
      <c r="N27" s="14" t="s">
        <v>146</v>
      </c>
      <c r="O27" s="36" t="s">
        <v>145</v>
      </c>
      <c r="P27" s="36" t="s">
        <v>150</v>
      </c>
    </row>
    <row r="28" spans="1:16" x14ac:dyDescent="0.2">
      <c r="A28" s="285"/>
      <c r="B28" s="14" t="s">
        <v>149</v>
      </c>
      <c r="C28" s="39">
        <v>42178</v>
      </c>
      <c r="D28" s="30">
        <v>42180</v>
      </c>
      <c r="E28" s="42" t="s">
        <v>15</v>
      </c>
      <c r="F28" s="77">
        <v>40.21</v>
      </c>
      <c r="G28" s="33" t="s">
        <v>1</v>
      </c>
      <c r="H28" s="38">
        <v>40.21</v>
      </c>
      <c r="I28" s="33" t="s">
        <v>1</v>
      </c>
      <c r="J28" s="33" t="s">
        <v>6</v>
      </c>
      <c r="K28" s="37" t="s">
        <v>2</v>
      </c>
      <c r="L28" s="33" t="s">
        <v>8</v>
      </c>
      <c r="M28" s="41" t="s">
        <v>90</v>
      </c>
      <c r="N28" s="14" t="s">
        <v>130</v>
      </c>
      <c r="O28" s="36" t="s">
        <v>129</v>
      </c>
      <c r="P28" s="36" t="s">
        <v>148</v>
      </c>
    </row>
    <row r="29" spans="1:16" x14ac:dyDescent="0.2">
      <c r="A29" s="285"/>
      <c r="B29" s="14" t="s">
        <v>147</v>
      </c>
      <c r="C29" s="39">
        <v>42181</v>
      </c>
      <c r="D29" s="30">
        <v>42184</v>
      </c>
      <c r="E29" s="42" t="s">
        <v>20</v>
      </c>
      <c r="F29" s="77">
        <v>609.09</v>
      </c>
      <c r="G29" s="33" t="s">
        <v>1</v>
      </c>
      <c r="H29" s="38">
        <v>609.09</v>
      </c>
      <c r="I29" s="33" t="s">
        <v>1</v>
      </c>
      <c r="J29" s="33" t="s">
        <v>6</v>
      </c>
      <c r="K29" s="37" t="s">
        <v>2</v>
      </c>
      <c r="L29" s="33" t="s">
        <v>8</v>
      </c>
      <c r="M29" s="41" t="s">
        <v>90</v>
      </c>
      <c r="N29" s="14" t="s">
        <v>146</v>
      </c>
      <c r="O29" s="36" t="s">
        <v>145</v>
      </c>
      <c r="P29" s="36" t="s">
        <v>144</v>
      </c>
    </row>
    <row r="30" spans="1:16" x14ac:dyDescent="0.2">
      <c r="A30" s="285"/>
      <c r="B30" s="14" t="s">
        <v>143</v>
      </c>
      <c r="C30" s="39">
        <v>42166</v>
      </c>
      <c r="D30" s="30">
        <v>42167</v>
      </c>
      <c r="E30" s="42" t="s">
        <v>23</v>
      </c>
      <c r="F30" s="77">
        <v>224.73</v>
      </c>
      <c r="G30" s="33" t="s">
        <v>1</v>
      </c>
      <c r="H30" s="38">
        <v>224.73</v>
      </c>
      <c r="I30" s="33" t="s">
        <v>1</v>
      </c>
      <c r="J30" s="33" t="s">
        <v>6</v>
      </c>
      <c r="K30" s="37" t="s">
        <v>2</v>
      </c>
      <c r="L30" s="33" t="s">
        <v>8</v>
      </c>
      <c r="M30" s="41" t="s">
        <v>90</v>
      </c>
      <c r="N30" s="14" t="s">
        <v>142</v>
      </c>
      <c r="O30" s="36" t="s">
        <v>141</v>
      </c>
      <c r="P30" s="36" t="s">
        <v>140</v>
      </c>
    </row>
    <row r="32" spans="1:16" x14ac:dyDescent="0.2">
      <c r="A32" s="40">
        <v>42186</v>
      </c>
      <c r="B32" s="33" t="s">
        <v>127</v>
      </c>
    </row>
    <row r="34" spans="1:16" x14ac:dyDescent="0.2">
      <c r="A34" s="285">
        <v>42217</v>
      </c>
      <c r="B34" s="14" t="s">
        <v>139</v>
      </c>
      <c r="C34" s="39">
        <v>42223</v>
      </c>
      <c r="D34" s="30">
        <v>42227</v>
      </c>
      <c r="E34" s="29" t="s">
        <v>114</v>
      </c>
      <c r="F34" s="77">
        <v>96.04</v>
      </c>
      <c r="G34" s="33" t="s">
        <v>1</v>
      </c>
      <c r="H34" s="38">
        <v>96.04</v>
      </c>
      <c r="I34" s="33" t="s">
        <v>1</v>
      </c>
      <c r="J34" s="33" t="s">
        <v>6</v>
      </c>
      <c r="K34" s="37" t="s">
        <v>2</v>
      </c>
      <c r="L34" s="33" t="s">
        <v>7</v>
      </c>
      <c r="M34" s="37" t="s">
        <v>91</v>
      </c>
      <c r="N34" s="14" t="s">
        <v>113</v>
      </c>
      <c r="O34" s="36" t="s">
        <v>112</v>
      </c>
      <c r="P34" s="36" t="s">
        <v>138</v>
      </c>
    </row>
    <row r="35" spans="1:16" x14ac:dyDescent="0.2">
      <c r="A35" s="285"/>
      <c r="B35" s="14" t="s">
        <v>137</v>
      </c>
      <c r="C35" s="39">
        <v>42230</v>
      </c>
      <c r="D35" s="30">
        <v>42234</v>
      </c>
      <c r="E35" s="29" t="s">
        <v>114</v>
      </c>
      <c r="F35" s="77">
        <v>128.76</v>
      </c>
      <c r="G35" s="33" t="s">
        <v>1</v>
      </c>
      <c r="H35" s="38">
        <v>128.76</v>
      </c>
      <c r="I35" s="33" t="s">
        <v>1</v>
      </c>
      <c r="J35" s="33" t="s">
        <v>6</v>
      </c>
      <c r="K35" s="37" t="s">
        <v>2</v>
      </c>
      <c r="L35" s="33" t="s">
        <v>8</v>
      </c>
      <c r="M35" s="37" t="s">
        <v>90</v>
      </c>
      <c r="N35" s="14" t="s">
        <v>113</v>
      </c>
      <c r="O35" s="36" t="s">
        <v>112</v>
      </c>
      <c r="P35" s="36" t="s">
        <v>136</v>
      </c>
    </row>
    <row r="36" spans="1:16" x14ac:dyDescent="0.2">
      <c r="A36" s="285"/>
      <c r="B36" s="14" t="s">
        <v>135</v>
      </c>
      <c r="C36" s="39">
        <v>42235</v>
      </c>
      <c r="D36" s="30">
        <v>42236</v>
      </c>
      <c r="E36" s="29" t="s">
        <v>132</v>
      </c>
      <c r="F36" s="77">
        <v>132.16999999999999</v>
      </c>
      <c r="G36" s="33" t="s">
        <v>1</v>
      </c>
      <c r="H36" s="38">
        <v>132.16999999999999</v>
      </c>
      <c r="I36" s="33" t="s">
        <v>1</v>
      </c>
      <c r="J36" s="33" t="s">
        <v>6</v>
      </c>
      <c r="K36" s="37" t="s">
        <v>2</v>
      </c>
      <c r="L36" s="33" t="s">
        <v>7</v>
      </c>
      <c r="M36" s="37" t="s">
        <v>91</v>
      </c>
      <c r="N36" s="14" t="s">
        <v>134</v>
      </c>
      <c r="O36" s="36" t="s">
        <v>133</v>
      </c>
      <c r="P36" s="36" t="s">
        <v>132</v>
      </c>
    </row>
    <row r="37" spans="1:16" x14ac:dyDescent="0.2">
      <c r="D37" s="32"/>
      <c r="E37" s="32"/>
    </row>
    <row r="38" spans="1:16" x14ac:dyDescent="0.2">
      <c r="A38" s="34">
        <v>42248</v>
      </c>
      <c r="B38" s="14" t="s">
        <v>131</v>
      </c>
      <c r="C38" s="39">
        <v>42262</v>
      </c>
      <c r="D38" s="30">
        <v>42264</v>
      </c>
      <c r="E38" s="29" t="s">
        <v>15</v>
      </c>
      <c r="F38" s="77">
        <v>69.88</v>
      </c>
      <c r="G38" s="33" t="s">
        <v>1</v>
      </c>
      <c r="H38" s="38">
        <v>69.88</v>
      </c>
      <c r="I38" s="33" t="s">
        <v>1</v>
      </c>
      <c r="J38" s="33" t="s">
        <v>6</v>
      </c>
      <c r="K38" s="37" t="s">
        <v>2</v>
      </c>
      <c r="L38" s="33" t="s">
        <v>8</v>
      </c>
      <c r="M38" s="37" t="s">
        <v>90</v>
      </c>
      <c r="N38" s="14" t="s">
        <v>130</v>
      </c>
      <c r="O38" s="36" t="s">
        <v>129</v>
      </c>
      <c r="P38" s="36" t="s">
        <v>128</v>
      </c>
    </row>
    <row r="39" spans="1:16" x14ac:dyDescent="0.2">
      <c r="A39" s="35"/>
      <c r="D39" s="32"/>
      <c r="E39" s="32"/>
    </row>
    <row r="40" spans="1:16" x14ac:dyDescent="0.2">
      <c r="A40" s="34">
        <v>42278</v>
      </c>
      <c r="B40" s="33" t="s">
        <v>127</v>
      </c>
      <c r="D40" s="32"/>
      <c r="E40" s="32"/>
    </row>
    <row r="41" spans="1:16" x14ac:dyDescent="0.2">
      <c r="D41" s="32"/>
      <c r="E41" s="32"/>
      <c r="F41" s="21"/>
    </row>
    <row r="42" spans="1:16" x14ac:dyDescent="0.2">
      <c r="A42" s="34">
        <v>42309</v>
      </c>
      <c r="B42" s="33" t="s">
        <v>127</v>
      </c>
      <c r="D42" s="32"/>
      <c r="E42" s="32"/>
      <c r="F42" s="21"/>
    </row>
    <row r="43" spans="1:16" x14ac:dyDescent="0.2">
      <c r="D43" s="32"/>
      <c r="E43" s="32"/>
      <c r="F43" s="21"/>
    </row>
    <row r="44" spans="1:16" x14ac:dyDescent="0.2">
      <c r="A44" s="285">
        <v>42339</v>
      </c>
      <c r="B44" s="23" t="s">
        <v>126</v>
      </c>
      <c r="C44" s="31">
        <v>42366</v>
      </c>
      <c r="D44" s="30">
        <v>42367</v>
      </c>
      <c r="E44" s="29" t="s">
        <v>34</v>
      </c>
      <c r="F44" s="77">
        <v>14.67</v>
      </c>
      <c r="G44" s="28" t="s">
        <v>1</v>
      </c>
      <c r="H44" s="27">
        <v>14.67</v>
      </c>
      <c r="I44" s="25" t="s">
        <v>1</v>
      </c>
      <c r="J44" s="25" t="s">
        <v>6</v>
      </c>
      <c r="K44" s="26" t="s">
        <v>2</v>
      </c>
      <c r="L44" s="25" t="s">
        <v>8</v>
      </c>
      <c r="M44" s="24" t="s">
        <v>90</v>
      </c>
      <c r="N44" s="23" t="s">
        <v>125</v>
      </c>
      <c r="O44" s="22" t="s">
        <v>124</v>
      </c>
      <c r="P44" s="22" t="s">
        <v>123</v>
      </c>
    </row>
    <row r="45" spans="1:16" x14ac:dyDescent="0.2">
      <c r="A45" s="285"/>
      <c r="B45" s="23" t="s">
        <v>122</v>
      </c>
      <c r="C45" s="31">
        <v>42335</v>
      </c>
      <c r="D45" s="30">
        <v>42339</v>
      </c>
      <c r="E45" s="29" t="s">
        <v>114</v>
      </c>
      <c r="F45" s="77">
        <v>836.57</v>
      </c>
      <c r="G45" s="28" t="s">
        <v>1</v>
      </c>
      <c r="H45" s="27">
        <v>836.57</v>
      </c>
      <c r="I45" s="25" t="s">
        <v>1</v>
      </c>
      <c r="J45" s="25" t="s">
        <v>6</v>
      </c>
      <c r="K45" s="26" t="s">
        <v>2</v>
      </c>
      <c r="L45" s="25" t="s">
        <v>4</v>
      </c>
      <c r="M45" s="24" t="s">
        <v>94</v>
      </c>
      <c r="N45" s="23" t="s">
        <v>113</v>
      </c>
      <c r="O45" s="22" t="s">
        <v>112</v>
      </c>
      <c r="P45" s="22" t="s">
        <v>121</v>
      </c>
    </row>
    <row r="46" spans="1:16" x14ac:dyDescent="0.2">
      <c r="A46" s="285"/>
      <c r="B46" s="23" t="s">
        <v>120</v>
      </c>
      <c r="C46" s="31">
        <v>42347</v>
      </c>
      <c r="D46" s="30">
        <v>42352</v>
      </c>
      <c r="E46" s="29" t="s">
        <v>119</v>
      </c>
      <c r="F46" s="77">
        <v>1853.74</v>
      </c>
      <c r="G46" s="28" t="s">
        <v>1</v>
      </c>
      <c r="H46" s="27">
        <v>1853.74</v>
      </c>
      <c r="I46" s="25" t="s">
        <v>1</v>
      </c>
      <c r="J46" s="25" t="s">
        <v>6</v>
      </c>
      <c r="K46" s="26" t="s">
        <v>2</v>
      </c>
      <c r="L46" s="25" t="s">
        <v>4</v>
      </c>
      <c r="M46" s="24" t="s">
        <v>94</v>
      </c>
      <c r="N46" s="23" t="s">
        <v>118</v>
      </c>
      <c r="O46" s="22" t="s">
        <v>117</v>
      </c>
      <c r="P46" s="22" t="s">
        <v>116</v>
      </c>
    </row>
    <row r="47" spans="1:16" x14ac:dyDescent="0.2">
      <c r="A47" s="285"/>
      <c r="B47" s="23" t="s">
        <v>115</v>
      </c>
      <c r="C47" s="31">
        <v>42367</v>
      </c>
      <c r="D47" s="30">
        <v>42369</v>
      </c>
      <c r="E47" s="29" t="s">
        <v>114</v>
      </c>
      <c r="F47" s="77">
        <v>382.91</v>
      </c>
      <c r="G47" s="28" t="s">
        <v>1</v>
      </c>
      <c r="H47" s="27">
        <v>382.91</v>
      </c>
      <c r="I47" s="25" t="s">
        <v>1</v>
      </c>
      <c r="J47" s="25" t="s">
        <v>6</v>
      </c>
      <c r="K47" s="26" t="s">
        <v>2</v>
      </c>
      <c r="L47" s="25" t="s">
        <v>4</v>
      </c>
      <c r="M47" s="24" t="s">
        <v>94</v>
      </c>
      <c r="N47" s="23" t="s">
        <v>113</v>
      </c>
      <c r="O47" s="22" t="s">
        <v>112</v>
      </c>
      <c r="P47" s="22" t="s">
        <v>111</v>
      </c>
    </row>
    <row r="48" spans="1:16" x14ac:dyDescent="0.2">
      <c r="F48" s="21"/>
    </row>
    <row r="49" spans="1:13" s="88" customFormat="1" ht="15.75" x14ac:dyDescent="0.25">
      <c r="A49" s="282" t="s">
        <v>283</v>
      </c>
      <c r="B49" s="283"/>
      <c r="C49" s="283"/>
      <c r="D49" s="283"/>
      <c r="E49" s="283"/>
      <c r="F49" s="205">
        <f>SUM(F3:F47)</f>
        <v>6892.5599999999995</v>
      </c>
      <c r="G49" s="117"/>
      <c r="H49" s="89"/>
      <c r="I49" s="89"/>
      <c r="J49" s="89"/>
      <c r="K49" s="90"/>
      <c r="L49" s="89"/>
      <c r="M49" s="89"/>
    </row>
    <row r="50" spans="1:13" s="89" customFormat="1" ht="15" x14ac:dyDescent="0.2">
      <c r="E50" s="88"/>
      <c r="F50" s="91"/>
      <c r="K50" s="90"/>
    </row>
    <row r="51" spans="1:13" s="89" customFormat="1" ht="15" x14ac:dyDescent="0.2">
      <c r="E51" s="92"/>
      <c r="F51" s="93"/>
      <c r="K51" s="90"/>
    </row>
    <row r="52" spans="1:13" s="89" customFormat="1" ht="15" x14ac:dyDescent="0.2">
      <c r="E52" s="88"/>
      <c r="F52" s="91"/>
      <c r="K52" s="90"/>
    </row>
  </sheetData>
  <mergeCells count="9">
    <mergeCell ref="A49:E49"/>
    <mergeCell ref="A1:L1"/>
    <mergeCell ref="A44:A47"/>
    <mergeCell ref="A3:A5"/>
    <mergeCell ref="A10:A14"/>
    <mergeCell ref="A16:A17"/>
    <mergeCell ref="A19:A24"/>
    <mergeCell ref="A26:A30"/>
    <mergeCell ref="A34:A36"/>
  </mergeCells>
  <pageMargins left="0.19685039370078741" right="0.19685039370078741" top="0.39370078740157483" bottom="0.39370078740157483" header="0.19685039370078741" footer="0.19685039370078741"/>
  <pageSetup paperSize="5" scale="70" fitToHeight="2" orientation="landscape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6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6.33203125" style="1" customWidth="1"/>
    <col min="2" max="2" width="6.5546875" style="1" customWidth="1"/>
    <col min="3" max="3" width="14.6640625" style="1" hidden="1" customWidth="1"/>
    <col min="4" max="4" width="9.5546875" style="1" customWidth="1"/>
    <col min="5" max="5" width="9.77734375" style="1" customWidth="1"/>
    <col min="6" max="6" width="8.44140625" style="2" customWidth="1"/>
    <col min="7" max="7" width="8.44140625" style="104" customWidth="1"/>
    <col min="8" max="8" width="8.109375" style="1" customWidth="1"/>
    <col min="9" max="9" width="17.44140625" style="1" customWidth="1"/>
    <col min="10" max="10" width="47.33203125" style="1" customWidth="1"/>
    <col min="11" max="16384" width="8.88671875" style="1"/>
  </cols>
  <sheetData>
    <row r="1" spans="1:10" x14ac:dyDescent="0.2">
      <c r="A1" s="297" t="s">
        <v>310</v>
      </c>
      <c r="B1" s="297"/>
      <c r="C1" s="297"/>
      <c r="D1" s="297"/>
      <c r="E1" s="297"/>
      <c r="F1" s="297"/>
    </row>
    <row r="2" spans="1:10" s="75" customFormat="1" ht="51" x14ac:dyDescent="0.2">
      <c r="A2" s="74" t="s">
        <v>78</v>
      </c>
      <c r="B2" s="5" t="s">
        <v>77</v>
      </c>
      <c r="C2" s="5" t="s">
        <v>72</v>
      </c>
      <c r="D2" s="5" t="s">
        <v>76</v>
      </c>
      <c r="E2" s="5" t="s">
        <v>75</v>
      </c>
      <c r="F2" s="76" t="s">
        <v>290</v>
      </c>
      <c r="G2" s="121"/>
      <c r="H2" s="5" t="s">
        <v>313</v>
      </c>
      <c r="I2" s="5" t="s">
        <v>74</v>
      </c>
      <c r="J2" s="5" t="s">
        <v>73</v>
      </c>
    </row>
    <row r="3" spans="1:10" s="100" customFormat="1" x14ac:dyDescent="0.2">
      <c r="A3" s="170" t="s">
        <v>6</v>
      </c>
      <c r="B3" s="168" t="s">
        <v>7</v>
      </c>
      <c r="C3" s="168" t="s">
        <v>5</v>
      </c>
      <c r="D3" s="169">
        <v>42023</v>
      </c>
      <c r="E3" s="169">
        <v>42023</v>
      </c>
      <c r="F3" s="172"/>
      <c r="G3" s="143"/>
      <c r="H3" s="178">
        <v>-761.34</v>
      </c>
      <c r="I3" s="168" t="s">
        <v>262</v>
      </c>
      <c r="J3" s="172" t="s">
        <v>261</v>
      </c>
    </row>
    <row r="4" spans="1:10" s="100" customFormat="1" x14ac:dyDescent="0.2">
      <c r="A4" s="170" t="s">
        <v>6</v>
      </c>
      <c r="B4" s="168" t="s">
        <v>7</v>
      </c>
      <c r="C4" s="168" t="s">
        <v>5</v>
      </c>
      <c r="D4" s="169">
        <v>41985</v>
      </c>
      <c r="E4" s="169">
        <v>42023</v>
      </c>
      <c r="F4" s="172"/>
      <c r="G4" s="143"/>
      <c r="H4" s="178">
        <v>380.67</v>
      </c>
      <c r="I4" s="168" t="s">
        <v>260</v>
      </c>
      <c r="J4" s="172" t="s">
        <v>0</v>
      </c>
    </row>
    <row r="5" spans="1:10" s="101" customFormat="1" x14ac:dyDescent="0.2">
      <c r="A5" s="170" t="s">
        <v>6</v>
      </c>
      <c r="B5" s="168" t="s">
        <v>7</v>
      </c>
      <c r="C5" s="168" t="s">
        <v>5</v>
      </c>
      <c r="D5" s="169">
        <v>42005</v>
      </c>
      <c r="E5" s="169">
        <v>42039</v>
      </c>
      <c r="F5" s="172"/>
      <c r="G5" s="143"/>
      <c r="H5" s="178">
        <v>571</v>
      </c>
      <c r="I5" s="168" t="s">
        <v>264</v>
      </c>
      <c r="J5" s="172" t="s">
        <v>0</v>
      </c>
    </row>
    <row r="6" spans="1:10" s="101" customFormat="1" x14ac:dyDescent="0.2">
      <c r="A6" s="170" t="s">
        <v>6</v>
      </c>
      <c r="B6" s="168" t="s">
        <v>7</v>
      </c>
      <c r="C6" s="168" t="s">
        <v>5</v>
      </c>
      <c r="D6" s="169">
        <v>41885</v>
      </c>
      <c r="E6" s="169">
        <v>42039</v>
      </c>
      <c r="F6" s="172"/>
      <c r="G6" s="143"/>
      <c r="H6" s="178">
        <v>380.67</v>
      </c>
      <c r="I6" s="168" t="s">
        <v>263</v>
      </c>
      <c r="J6" s="172" t="s">
        <v>0</v>
      </c>
    </row>
    <row r="7" spans="1:10" s="101" customFormat="1" x14ac:dyDescent="0.2">
      <c r="A7" s="170" t="s">
        <v>6</v>
      </c>
      <c r="B7" s="168" t="s">
        <v>7</v>
      </c>
      <c r="C7" s="168" t="s">
        <v>5</v>
      </c>
      <c r="D7" s="169">
        <v>42039</v>
      </c>
      <c r="E7" s="169">
        <v>42041</v>
      </c>
      <c r="F7" s="172"/>
      <c r="G7" s="143"/>
      <c r="H7" s="178">
        <v>571</v>
      </c>
      <c r="I7" s="168" t="s">
        <v>256</v>
      </c>
      <c r="J7" s="172" t="s">
        <v>0</v>
      </c>
    </row>
    <row r="8" spans="1:10" s="101" customFormat="1" x14ac:dyDescent="0.2">
      <c r="A8" s="170" t="s">
        <v>6</v>
      </c>
      <c r="B8" s="168" t="s">
        <v>7</v>
      </c>
      <c r="C8" s="168" t="s">
        <v>5</v>
      </c>
      <c r="D8" s="169">
        <v>42047</v>
      </c>
      <c r="E8" s="169">
        <v>42047</v>
      </c>
      <c r="F8" s="172"/>
      <c r="G8" s="143"/>
      <c r="H8" s="178">
        <v>-76.13</v>
      </c>
      <c r="I8" s="168" t="s">
        <v>266</v>
      </c>
      <c r="J8" s="172" t="s">
        <v>0</v>
      </c>
    </row>
    <row r="9" spans="1:10" s="101" customFormat="1" x14ac:dyDescent="0.2">
      <c r="A9" s="170" t="s">
        <v>6</v>
      </c>
      <c r="B9" s="168" t="s">
        <v>7</v>
      </c>
      <c r="C9" s="168" t="s">
        <v>5</v>
      </c>
      <c r="D9" s="169">
        <v>42047</v>
      </c>
      <c r="E9" s="169">
        <v>42047</v>
      </c>
      <c r="F9" s="172"/>
      <c r="G9" s="143"/>
      <c r="H9" s="178">
        <v>76.13</v>
      </c>
      <c r="I9" s="168" t="s">
        <v>265</v>
      </c>
      <c r="J9" s="172" t="s">
        <v>0</v>
      </c>
    </row>
    <row r="10" spans="1:10" s="101" customFormat="1" x14ac:dyDescent="0.2">
      <c r="A10" s="170" t="s">
        <v>6</v>
      </c>
      <c r="B10" s="168" t="s">
        <v>7</v>
      </c>
      <c r="C10" s="168" t="s">
        <v>5</v>
      </c>
      <c r="D10" s="169">
        <v>42047</v>
      </c>
      <c r="E10" s="169">
        <v>42047</v>
      </c>
      <c r="F10" s="172"/>
      <c r="G10" s="143"/>
      <c r="H10" s="178">
        <v>-685.2</v>
      </c>
      <c r="I10" s="168" t="s">
        <v>266</v>
      </c>
      <c r="J10" s="172" t="s">
        <v>0</v>
      </c>
    </row>
    <row r="11" spans="1:10" s="101" customFormat="1" x14ac:dyDescent="0.2">
      <c r="A11" s="170" t="s">
        <v>6</v>
      </c>
      <c r="B11" s="168" t="s">
        <v>7</v>
      </c>
      <c r="C11" s="168" t="s">
        <v>5</v>
      </c>
      <c r="D11" s="169">
        <v>42047</v>
      </c>
      <c r="E11" s="169">
        <v>42047</v>
      </c>
      <c r="F11" s="172"/>
      <c r="G11" s="143"/>
      <c r="H11" s="178">
        <v>685.2</v>
      </c>
      <c r="I11" s="168" t="s">
        <v>265</v>
      </c>
      <c r="J11" s="172" t="s">
        <v>0</v>
      </c>
    </row>
    <row r="12" spans="1:10" s="101" customFormat="1" x14ac:dyDescent="0.2">
      <c r="A12" s="170" t="s">
        <v>6</v>
      </c>
      <c r="B12" s="168" t="s">
        <v>7</v>
      </c>
      <c r="C12" s="168" t="s">
        <v>275</v>
      </c>
      <c r="D12" s="169">
        <v>42004</v>
      </c>
      <c r="E12" s="169">
        <v>42069</v>
      </c>
      <c r="F12" s="172"/>
      <c r="G12" s="143"/>
      <c r="H12" s="178">
        <v>-580.03</v>
      </c>
      <c r="I12" s="168" t="s">
        <v>274</v>
      </c>
      <c r="J12" s="172" t="s">
        <v>273</v>
      </c>
    </row>
    <row r="13" spans="1:10" s="101" customFormat="1" x14ac:dyDescent="0.2">
      <c r="A13" s="170" t="s">
        <v>6</v>
      </c>
      <c r="B13" s="168" t="s">
        <v>7</v>
      </c>
      <c r="C13" s="168" t="s">
        <v>275</v>
      </c>
      <c r="D13" s="169">
        <v>42004</v>
      </c>
      <c r="E13" s="169">
        <v>42069</v>
      </c>
      <c r="F13" s="172"/>
      <c r="G13" s="143"/>
      <c r="H13" s="178">
        <v>-580.03</v>
      </c>
      <c r="I13" s="168" t="s">
        <v>274</v>
      </c>
      <c r="J13" s="172" t="s">
        <v>273</v>
      </c>
    </row>
    <row r="14" spans="1:10" s="101" customFormat="1" x14ac:dyDescent="0.2">
      <c r="A14" s="170" t="s">
        <v>6</v>
      </c>
      <c r="B14" s="168" t="s">
        <v>7</v>
      </c>
      <c r="C14" s="168" t="s">
        <v>275</v>
      </c>
      <c r="D14" s="169">
        <v>42004</v>
      </c>
      <c r="E14" s="169">
        <v>42069</v>
      </c>
      <c r="F14" s="172"/>
      <c r="G14" s="143"/>
      <c r="H14" s="178">
        <v>-386.69</v>
      </c>
      <c r="I14" s="168" t="s">
        <v>274</v>
      </c>
      <c r="J14" s="172" t="s">
        <v>273</v>
      </c>
    </row>
    <row r="15" spans="1:10" s="101" customFormat="1" x14ac:dyDescent="0.2">
      <c r="A15" s="170" t="s">
        <v>6</v>
      </c>
      <c r="B15" s="168" t="s">
        <v>7</v>
      </c>
      <c r="C15" s="168" t="s">
        <v>275</v>
      </c>
      <c r="D15" s="169">
        <v>42004</v>
      </c>
      <c r="E15" s="169">
        <v>42069</v>
      </c>
      <c r="F15" s="172"/>
      <c r="G15" s="143"/>
      <c r="H15" s="178">
        <v>-386.69</v>
      </c>
      <c r="I15" s="168" t="s">
        <v>274</v>
      </c>
      <c r="J15" s="172" t="s">
        <v>273</v>
      </c>
    </row>
    <row r="16" spans="1:10" s="101" customFormat="1" x14ac:dyDescent="0.2">
      <c r="A16" s="170" t="s">
        <v>6</v>
      </c>
      <c r="B16" s="168" t="s">
        <v>7</v>
      </c>
      <c r="C16" s="168" t="s">
        <v>275</v>
      </c>
      <c r="D16" s="169">
        <v>42004</v>
      </c>
      <c r="E16" s="169">
        <v>42069</v>
      </c>
      <c r="F16" s="172"/>
      <c r="G16" s="143"/>
      <c r="H16" s="178">
        <v>-773.38</v>
      </c>
      <c r="I16" s="168" t="s">
        <v>274</v>
      </c>
      <c r="J16" s="172" t="s">
        <v>273</v>
      </c>
    </row>
    <row r="17" spans="1:10" s="101" customFormat="1" x14ac:dyDescent="0.2">
      <c r="A17" s="170" t="s">
        <v>6</v>
      </c>
      <c r="B17" s="168" t="s">
        <v>7</v>
      </c>
      <c r="C17" s="168" t="s">
        <v>275</v>
      </c>
      <c r="D17" s="169">
        <v>42004</v>
      </c>
      <c r="E17" s="169">
        <v>42069</v>
      </c>
      <c r="F17" s="172"/>
      <c r="G17" s="143"/>
      <c r="H17" s="178">
        <v>-773.38</v>
      </c>
      <c r="I17" s="168" t="s">
        <v>274</v>
      </c>
      <c r="J17" s="172" t="s">
        <v>273</v>
      </c>
    </row>
    <row r="18" spans="1:10" s="101" customFormat="1" x14ac:dyDescent="0.2">
      <c r="A18" s="170" t="s">
        <v>6</v>
      </c>
      <c r="B18" s="168" t="s">
        <v>7</v>
      </c>
      <c r="C18" s="168" t="s">
        <v>5</v>
      </c>
      <c r="D18" s="169">
        <v>42052</v>
      </c>
      <c r="E18" s="169">
        <v>42073</v>
      </c>
      <c r="F18" s="172"/>
      <c r="G18" s="143"/>
      <c r="H18" s="178">
        <v>380.67</v>
      </c>
      <c r="I18" s="168" t="s">
        <v>255</v>
      </c>
      <c r="J18" s="172" t="s">
        <v>0</v>
      </c>
    </row>
    <row r="19" spans="1:10" s="101" customFormat="1" x14ac:dyDescent="0.2">
      <c r="A19" s="170" t="s">
        <v>6</v>
      </c>
      <c r="B19" s="168" t="s">
        <v>7</v>
      </c>
      <c r="C19" s="168" t="s">
        <v>5</v>
      </c>
      <c r="D19" s="169">
        <v>42053</v>
      </c>
      <c r="E19" s="169">
        <v>42073</v>
      </c>
      <c r="F19" s="172"/>
      <c r="G19" s="143"/>
      <c r="H19" s="178">
        <v>190.33</v>
      </c>
      <c r="I19" s="168" t="s">
        <v>254</v>
      </c>
      <c r="J19" s="172" t="s">
        <v>0</v>
      </c>
    </row>
    <row r="20" spans="1:10" s="101" customFormat="1" x14ac:dyDescent="0.2">
      <c r="A20" s="170" t="s">
        <v>6</v>
      </c>
      <c r="B20" s="168" t="s">
        <v>7</v>
      </c>
      <c r="C20" s="168" t="s">
        <v>268</v>
      </c>
      <c r="D20" s="169">
        <v>41844</v>
      </c>
      <c r="E20" s="169">
        <v>42093</v>
      </c>
      <c r="F20" s="172"/>
      <c r="G20" s="143"/>
      <c r="H20" s="178">
        <v>2</v>
      </c>
      <c r="I20" s="168" t="s">
        <v>269</v>
      </c>
      <c r="J20" s="172" t="s">
        <v>277</v>
      </c>
    </row>
    <row r="21" spans="1:10" s="101" customFormat="1" x14ac:dyDescent="0.2">
      <c r="A21" s="170" t="s">
        <v>6</v>
      </c>
      <c r="B21" s="168" t="s">
        <v>7</v>
      </c>
      <c r="C21" s="168" t="s">
        <v>268</v>
      </c>
      <c r="D21" s="169">
        <v>41844</v>
      </c>
      <c r="E21" s="169">
        <v>42093</v>
      </c>
      <c r="F21" s="172"/>
      <c r="G21" s="143"/>
      <c r="H21" s="178">
        <v>3.98</v>
      </c>
      <c r="I21" s="168" t="s">
        <v>269</v>
      </c>
      <c r="J21" s="172" t="s">
        <v>276</v>
      </c>
    </row>
    <row r="22" spans="1:10" s="101" customFormat="1" x14ac:dyDescent="0.2">
      <c r="A22" s="170" t="s">
        <v>6</v>
      </c>
      <c r="B22" s="168" t="s">
        <v>4</v>
      </c>
      <c r="C22" s="168" t="s">
        <v>268</v>
      </c>
      <c r="D22" s="169">
        <v>41844</v>
      </c>
      <c r="E22" s="169">
        <v>42093</v>
      </c>
      <c r="F22" s="172"/>
      <c r="G22" s="143"/>
      <c r="H22" s="178">
        <v>10.52</v>
      </c>
      <c r="I22" s="168" t="s">
        <v>269</v>
      </c>
      <c r="J22" s="172" t="s">
        <v>267</v>
      </c>
    </row>
    <row r="23" spans="1:10" s="101" customFormat="1" x14ac:dyDescent="0.2">
      <c r="A23" s="170" t="s">
        <v>6</v>
      </c>
      <c r="B23" s="168" t="s">
        <v>7</v>
      </c>
      <c r="C23" s="168" t="s">
        <v>5</v>
      </c>
      <c r="D23" s="169">
        <v>42075</v>
      </c>
      <c r="E23" s="169">
        <v>42094</v>
      </c>
      <c r="F23" s="172"/>
      <c r="G23" s="143"/>
      <c r="H23" s="178">
        <v>571</v>
      </c>
      <c r="I23" s="168" t="s">
        <v>253</v>
      </c>
      <c r="J23" s="172" t="s">
        <v>0</v>
      </c>
    </row>
    <row r="24" spans="1:10" s="101" customFormat="1" x14ac:dyDescent="0.2">
      <c r="A24" s="170" t="s">
        <v>6</v>
      </c>
      <c r="B24" s="168" t="s">
        <v>7</v>
      </c>
      <c r="C24" s="168" t="s">
        <v>5</v>
      </c>
      <c r="D24" s="169">
        <v>42103</v>
      </c>
      <c r="E24" s="169">
        <v>42114</v>
      </c>
      <c r="F24" s="172"/>
      <c r="G24" s="143"/>
      <c r="H24" s="178">
        <v>761.34</v>
      </c>
      <c r="I24" s="168" t="s">
        <v>252</v>
      </c>
      <c r="J24" s="172" t="s">
        <v>0</v>
      </c>
    </row>
    <row r="25" spans="1:10" s="101" customFormat="1" x14ac:dyDescent="0.2">
      <c r="A25" s="170" t="s">
        <v>6</v>
      </c>
      <c r="B25" s="168" t="s">
        <v>7</v>
      </c>
      <c r="C25" s="168" t="s">
        <v>5</v>
      </c>
      <c r="D25" s="169">
        <v>42178</v>
      </c>
      <c r="E25" s="169">
        <v>42178</v>
      </c>
      <c r="F25" s="172"/>
      <c r="G25" s="143"/>
      <c r="H25" s="178">
        <v>190.33</v>
      </c>
      <c r="I25" s="168" t="s">
        <v>259</v>
      </c>
      <c r="J25" s="172" t="s">
        <v>257</v>
      </c>
    </row>
    <row r="26" spans="1:10" s="101" customFormat="1" x14ac:dyDescent="0.2">
      <c r="A26" s="170" t="s">
        <v>6</v>
      </c>
      <c r="B26" s="168" t="s">
        <v>7</v>
      </c>
      <c r="C26" s="168" t="s">
        <v>5</v>
      </c>
      <c r="D26" s="169">
        <v>42178</v>
      </c>
      <c r="E26" s="169">
        <v>42178</v>
      </c>
      <c r="F26" s="172"/>
      <c r="G26" s="143"/>
      <c r="H26" s="178">
        <v>761.34</v>
      </c>
      <c r="I26" s="168" t="s">
        <v>258</v>
      </c>
      <c r="J26" s="172" t="s">
        <v>257</v>
      </c>
    </row>
    <row r="27" spans="1:10" s="101" customFormat="1" x14ac:dyDescent="0.2">
      <c r="A27" s="170" t="s">
        <v>6</v>
      </c>
      <c r="B27" s="168" t="s">
        <v>7</v>
      </c>
      <c r="C27" s="168" t="s">
        <v>5</v>
      </c>
      <c r="D27" s="169">
        <v>42178</v>
      </c>
      <c r="E27" s="169">
        <v>42178</v>
      </c>
      <c r="F27" s="172"/>
      <c r="G27" s="143"/>
      <c r="H27" s="178">
        <v>380.67</v>
      </c>
      <c r="I27" s="168" t="s">
        <v>251</v>
      </c>
      <c r="J27" s="172" t="s">
        <v>0</v>
      </c>
    </row>
    <row r="28" spans="1:10" s="101" customFormat="1" x14ac:dyDescent="0.2">
      <c r="A28" s="170" t="s">
        <v>6</v>
      </c>
      <c r="B28" s="168" t="s">
        <v>7</v>
      </c>
      <c r="C28" s="168" t="s">
        <v>272</v>
      </c>
      <c r="D28" s="169">
        <v>42184</v>
      </c>
      <c r="E28" s="169">
        <v>42191</v>
      </c>
      <c r="F28" s="172"/>
      <c r="G28" s="143"/>
      <c r="H28" s="178">
        <v>125.87</v>
      </c>
      <c r="I28" s="168" t="s">
        <v>271</v>
      </c>
      <c r="J28" s="172" t="s">
        <v>0</v>
      </c>
    </row>
    <row r="29" spans="1:10" s="101" customFormat="1" x14ac:dyDescent="0.2">
      <c r="A29" s="170" t="s">
        <v>6</v>
      </c>
      <c r="B29" s="168" t="s">
        <v>7</v>
      </c>
      <c r="C29" s="168" t="s">
        <v>272</v>
      </c>
      <c r="D29" s="169">
        <v>42184</v>
      </c>
      <c r="E29" s="169">
        <v>42191</v>
      </c>
      <c r="F29" s="172"/>
      <c r="G29" s="143"/>
      <c r="H29" s="178">
        <v>4.21</v>
      </c>
      <c r="I29" s="168" t="s">
        <v>271</v>
      </c>
      <c r="J29" s="172" t="s">
        <v>0</v>
      </c>
    </row>
    <row r="30" spans="1:10" s="101" customFormat="1" x14ac:dyDescent="0.2">
      <c r="A30" s="170" t="s">
        <v>6</v>
      </c>
      <c r="B30" s="168" t="s">
        <v>7</v>
      </c>
      <c r="C30" s="168" t="s">
        <v>272</v>
      </c>
      <c r="D30" s="169">
        <v>42184</v>
      </c>
      <c r="E30" s="169">
        <v>42191</v>
      </c>
      <c r="F30" s="172"/>
      <c r="G30" s="143"/>
      <c r="H30" s="178">
        <v>0.92</v>
      </c>
      <c r="I30" s="168" t="s">
        <v>271</v>
      </c>
      <c r="J30" s="172" t="s">
        <v>0</v>
      </c>
    </row>
    <row r="31" spans="1:10" s="101" customFormat="1" x14ac:dyDescent="0.2">
      <c r="A31" s="170" t="s">
        <v>6</v>
      </c>
      <c r="B31" s="168" t="s">
        <v>7</v>
      </c>
      <c r="C31" s="168" t="s">
        <v>272</v>
      </c>
      <c r="D31" s="169">
        <v>42184</v>
      </c>
      <c r="E31" s="169">
        <v>42191</v>
      </c>
      <c r="F31" s="172"/>
      <c r="G31" s="143"/>
      <c r="H31" s="178">
        <v>0.01</v>
      </c>
      <c r="I31" s="168" t="s">
        <v>271</v>
      </c>
      <c r="J31" s="172" t="s">
        <v>0</v>
      </c>
    </row>
    <row r="32" spans="1:10" s="101" customFormat="1" x14ac:dyDescent="0.2">
      <c r="A32" s="170" t="s">
        <v>6</v>
      </c>
      <c r="B32" s="168" t="s">
        <v>7</v>
      </c>
      <c r="C32" s="168" t="s">
        <v>272</v>
      </c>
      <c r="D32" s="169">
        <v>42184</v>
      </c>
      <c r="E32" s="169">
        <v>42191</v>
      </c>
      <c r="F32" s="172"/>
      <c r="G32" s="143"/>
      <c r="H32" s="178">
        <v>7.28</v>
      </c>
      <c r="I32" s="168" t="s">
        <v>271</v>
      </c>
      <c r="J32" s="172" t="s">
        <v>0</v>
      </c>
    </row>
    <row r="33" spans="1:10" s="101" customFormat="1" x14ac:dyDescent="0.2">
      <c r="A33" s="170" t="s">
        <v>6</v>
      </c>
      <c r="B33" s="168" t="s">
        <v>7</v>
      </c>
      <c r="C33" s="168" t="s">
        <v>272</v>
      </c>
      <c r="D33" s="169">
        <v>42184</v>
      </c>
      <c r="E33" s="169">
        <v>42191</v>
      </c>
      <c r="F33" s="172"/>
      <c r="G33" s="143"/>
      <c r="H33" s="178">
        <v>2.04</v>
      </c>
      <c r="I33" s="168" t="s">
        <v>271</v>
      </c>
      <c r="J33" s="172" t="s">
        <v>0</v>
      </c>
    </row>
    <row r="34" spans="1:10" s="101" customFormat="1" x14ac:dyDescent="0.2">
      <c r="A34" s="170" t="s">
        <v>6</v>
      </c>
      <c r="B34" s="168" t="s">
        <v>7</v>
      </c>
      <c r="C34" s="168" t="s">
        <v>272</v>
      </c>
      <c r="D34" s="169">
        <v>42184</v>
      </c>
      <c r="E34" s="169">
        <v>42191</v>
      </c>
      <c r="F34" s="172"/>
      <c r="G34" s="143"/>
      <c r="H34" s="178">
        <v>7.94</v>
      </c>
      <c r="I34" s="168" t="s">
        <v>271</v>
      </c>
      <c r="J34" s="172" t="s">
        <v>0</v>
      </c>
    </row>
    <row r="35" spans="1:10" s="101" customFormat="1" x14ac:dyDescent="0.2">
      <c r="A35" s="170" t="s">
        <v>6</v>
      </c>
      <c r="B35" s="168" t="s">
        <v>7</v>
      </c>
      <c r="C35" s="168" t="s">
        <v>272</v>
      </c>
      <c r="D35" s="169">
        <v>42184</v>
      </c>
      <c r="E35" s="169">
        <v>42191</v>
      </c>
      <c r="F35" s="172"/>
      <c r="G35" s="143"/>
      <c r="H35" s="178">
        <v>5.35</v>
      </c>
      <c r="I35" s="168" t="s">
        <v>271</v>
      </c>
      <c r="J35" s="172" t="s">
        <v>0</v>
      </c>
    </row>
    <row r="36" spans="1:10" s="101" customFormat="1" x14ac:dyDescent="0.2">
      <c r="A36" s="170" t="s">
        <v>6</v>
      </c>
      <c r="B36" s="168" t="s">
        <v>7</v>
      </c>
      <c r="C36" s="168" t="s">
        <v>272</v>
      </c>
      <c r="D36" s="169">
        <v>42184</v>
      </c>
      <c r="E36" s="169">
        <v>42191</v>
      </c>
      <c r="F36" s="172"/>
      <c r="G36" s="143"/>
      <c r="H36" s="178">
        <v>3.36</v>
      </c>
      <c r="I36" s="168" t="s">
        <v>271</v>
      </c>
      <c r="J36" s="172" t="s">
        <v>0</v>
      </c>
    </row>
    <row r="37" spans="1:10" s="101" customFormat="1" x14ac:dyDescent="0.2">
      <c r="A37" s="170" t="s">
        <v>6</v>
      </c>
      <c r="B37" s="168" t="s">
        <v>7</v>
      </c>
      <c r="C37" s="168" t="s">
        <v>272</v>
      </c>
      <c r="D37" s="169">
        <v>42184</v>
      </c>
      <c r="E37" s="169">
        <v>42191</v>
      </c>
      <c r="F37" s="172"/>
      <c r="G37" s="143"/>
      <c r="H37" s="178">
        <v>29.21</v>
      </c>
      <c r="I37" s="168" t="s">
        <v>271</v>
      </c>
      <c r="J37" s="172" t="s">
        <v>0</v>
      </c>
    </row>
    <row r="38" spans="1:10" s="101" customFormat="1" x14ac:dyDescent="0.2">
      <c r="A38" s="170" t="s">
        <v>6</v>
      </c>
      <c r="B38" s="168" t="s">
        <v>7</v>
      </c>
      <c r="C38" s="168" t="s">
        <v>272</v>
      </c>
      <c r="D38" s="169">
        <v>42184</v>
      </c>
      <c r="E38" s="169">
        <v>42191</v>
      </c>
      <c r="F38" s="172"/>
      <c r="G38" s="143"/>
      <c r="H38" s="178">
        <v>1.8</v>
      </c>
      <c r="I38" s="168" t="s">
        <v>271</v>
      </c>
      <c r="J38" s="172" t="s">
        <v>0</v>
      </c>
    </row>
    <row r="39" spans="1:10" s="101" customFormat="1" x14ac:dyDescent="0.2">
      <c r="A39" s="170" t="s">
        <v>6</v>
      </c>
      <c r="B39" s="168" t="s">
        <v>7</v>
      </c>
      <c r="C39" s="168" t="s">
        <v>272</v>
      </c>
      <c r="D39" s="169">
        <v>42184</v>
      </c>
      <c r="E39" s="169">
        <v>42191</v>
      </c>
      <c r="F39" s="172"/>
      <c r="G39" s="143"/>
      <c r="H39" s="178">
        <v>5.16</v>
      </c>
      <c r="I39" s="168" t="s">
        <v>271</v>
      </c>
      <c r="J39" s="172" t="s">
        <v>0</v>
      </c>
    </row>
    <row r="40" spans="1:10" s="101" customFormat="1" x14ac:dyDescent="0.2">
      <c r="A40" s="170" t="s">
        <v>6</v>
      </c>
      <c r="B40" s="168" t="s">
        <v>7</v>
      </c>
      <c r="C40" s="168" t="s">
        <v>272</v>
      </c>
      <c r="D40" s="169">
        <v>42184</v>
      </c>
      <c r="E40" s="169">
        <v>42191</v>
      </c>
      <c r="F40" s="172"/>
      <c r="G40" s="143"/>
      <c r="H40" s="178">
        <v>2.12</v>
      </c>
      <c r="I40" s="168" t="s">
        <v>271</v>
      </c>
      <c r="J40" s="172" t="s">
        <v>0</v>
      </c>
    </row>
    <row r="41" spans="1:10" s="101" customFormat="1" x14ac:dyDescent="0.2">
      <c r="A41" s="170" t="s">
        <v>6</v>
      </c>
      <c r="B41" s="168" t="s">
        <v>7</v>
      </c>
      <c r="C41" s="168" t="s">
        <v>272</v>
      </c>
      <c r="D41" s="169">
        <v>42184</v>
      </c>
      <c r="E41" s="169">
        <v>42191</v>
      </c>
      <c r="F41" s="172"/>
      <c r="G41" s="143"/>
      <c r="H41" s="178">
        <v>3.74</v>
      </c>
      <c r="I41" s="168" t="s">
        <v>271</v>
      </c>
      <c r="J41" s="172" t="s">
        <v>0</v>
      </c>
    </row>
    <row r="42" spans="1:10" s="101" customFormat="1" x14ac:dyDescent="0.2">
      <c r="A42" s="170" t="s">
        <v>6</v>
      </c>
      <c r="B42" s="168" t="s">
        <v>7</v>
      </c>
      <c r="C42" s="168" t="s">
        <v>272</v>
      </c>
      <c r="D42" s="169">
        <v>42184</v>
      </c>
      <c r="E42" s="169">
        <v>42191</v>
      </c>
      <c r="F42" s="172"/>
      <c r="G42" s="143"/>
      <c r="H42" s="178">
        <v>6.35</v>
      </c>
      <c r="I42" s="168" t="s">
        <v>271</v>
      </c>
      <c r="J42" s="172" t="s">
        <v>0</v>
      </c>
    </row>
    <row r="43" spans="1:10" s="101" customFormat="1" x14ac:dyDescent="0.2">
      <c r="A43" s="170" t="s">
        <v>6</v>
      </c>
      <c r="B43" s="168" t="s">
        <v>7</v>
      </c>
      <c r="C43" s="168" t="s">
        <v>272</v>
      </c>
      <c r="D43" s="169">
        <v>42184</v>
      </c>
      <c r="E43" s="169">
        <v>42191</v>
      </c>
      <c r="F43" s="172"/>
      <c r="G43" s="143"/>
      <c r="H43" s="178">
        <v>142.61000000000001</v>
      </c>
      <c r="I43" s="168" t="s">
        <v>271</v>
      </c>
      <c r="J43" s="172" t="s">
        <v>0</v>
      </c>
    </row>
    <row r="44" spans="1:10" s="101" customFormat="1" x14ac:dyDescent="0.2">
      <c r="A44" s="170" t="s">
        <v>6</v>
      </c>
      <c r="B44" s="168" t="s">
        <v>7</v>
      </c>
      <c r="C44" s="168" t="s">
        <v>272</v>
      </c>
      <c r="D44" s="169">
        <v>42184</v>
      </c>
      <c r="E44" s="169">
        <v>42192</v>
      </c>
      <c r="F44" s="172"/>
      <c r="G44" s="143"/>
      <c r="H44" s="178">
        <v>-0.01</v>
      </c>
      <c r="I44" s="168" t="s">
        <v>271</v>
      </c>
      <c r="J44" s="172" t="s">
        <v>270</v>
      </c>
    </row>
    <row r="45" spans="1:10" s="101" customFormat="1" x14ac:dyDescent="0.2">
      <c r="A45" s="170" t="s">
        <v>6</v>
      </c>
      <c r="B45" s="168" t="s">
        <v>4</v>
      </c>
      <c r="C45" s="168" t="s">
        <v>5</v>
      </c>
      <c r="D45" s="169">
        <v>42240</v>
      </c>
      <c r="E45" s="169">
        <v>42240</v>
      </c>
      <c r="F45" s="172"/>
      <c r="G45" s="143"/>
      <c r="H45" s="178">
        <v>993.49</v>
      </c>
      <c r="I45" s="168" t="s">
        <v>250</v>
      </c>
      <c r="J45" s="172" t="s">
        <v>0</v>
      </c>
    </row>
    <row r="46" spans="1:10" s="101" customFormat="1" ht="13.5" thickBot="1" x14ac:dyDescent="0.25">
      <c r="A46" s="171"/>
      <c r="B46" s="131"/>
      <c r="C46" s="131"/>
      <c r="D46" s="132"/>
      <c r="E46" s="132"/>
      <c r="F46" s="173"/>
      <c r="G46" s="173"/>
      <c r="H46" s="179"/>
      <c r="I46" s="131"/>
      <c r="J46" s="173"/>
    </row>
    <row r="47" spans="1:10" ht="13.5" thickTop="1" x14ac:dyDescent="0.2">
      <c r="A47" s="147" t="s">
        <v>6</v>
      </c>
      <c r="B47" s="148" t="s">
        <v>7</v>
      </c>
      <c r="C47" s="148" t="s">
        <v>11</v>
      </c>
      <c r="D47" s="149">
        <v>42012</v>
      </c>
      <c r="E47" s="149">
        <v>42055</v>
      </c>
      <c r="F47" s="150">
        <f>10.92*1.13</f>
        <v>12.339599999999999</v>
      </c>
      <c r="G47" s="102"/>
      <c r="H47" s="180">
        <v>10.92</v>
      </c>
      <c r="I47" s="176" t="s">
        <v>15</v>
      </c>
      <c r="J47" s="177" t="s">
        <v>60</v>
      </c>
    </row>
    <row r="48" spans="1:10" x14ac:dyDescent="0.2">
      <c r="A48" s="147" t="s">
        <v>6</v>
      </c>
      <c r="B48" s="148" t="s">
        <v>7</v>
      </c>
      <c r="C48" s="148" t="s">
        <v>11</v>
      </c>
      <c r="D48" s="149">
        <v>42012</v>
      </c>
      <c r="E48" s="149">
        <v>42055</v>
      </c>
      <c r="F48" s="174"/>
      <c r="G48" s="144"/>
      <c r="H48" s="181">
        <v>0.02</v>
      </c>
      <c r="I48" s="148" t="s">
        <v>15</v>
      </c>
      <c r="J48" s="177" t="s">
        <v>14</v>
      </c>
    </row>
    <row r="49" spans="1:10" x14ac:dyDescent="0.2">
      <c r="A49" s="147" t="s">
        <v>6</v>
      </c>
      <c r="B49" s="148" t="s">
        <v>7</v>
      </c>
      <c r="C49" s="148" t="s">
        <v>11</v>
      </c>
      <c r="D49" s="149">
        <v>42013</v>
      </c>
      <c r="E49" s="149">
        <v>42055</v>
      </c>
      <c r="F49" s="150">
        <f>H49*1.13</f>
        <v>99.304399999999987</v>
      </c>
      <c r="G49" s="102"/>
      <c r="H49" s="180">
        <v>87.88</v>
      </c>
      <c r="I49" s="176" t="s">
        <v>30</v>
      </c>
      <c r="J49" s="177" t="s">
        <v>59</v>
      </c>
    </row>
    <row r="50" spans="1:10" x14ac:dyDescent="0.2">
      <c r="A50" s="147" t="s">
        <v>6</v>
      </c>
      <c r="B50" s="148" t="s">
        <v>7</v>
      </c>
      <c r="C50" s="148" t="s">
        <v>11</v>
      </c>
      <c r="D50" s="149">
        <v>42013</v>
      </c>
      <c r="E50" s="149">
        <v>42055</v>
      </c>
      <c r="F50" s="174"/>
      <c r="G50" s="144"/>
      <c r="H50" s="181">
        <v>0.15</v>
      </c>
      <c r="I50" s="148" t="s">
        <v>30</v>
      </c>
      <c r="J50" s="177" t="s">
        <v>29</v>
      </c>
    </row>
    <row r="51" spans="1:10" x14ac:dyDescent="0.2">
      <c r="A51" s="147" t="s">
        <v>6</v>
      </c>
      <c r="B51" s="148" t="s">
        <v>7</v>
      </c>
      <c r="C51" s="148" t="s">
        <v>11</v>
      </c>
      <c r="D51" s="149">
        <v>42023</v>
      </c>
      <c r="E51" s="149">
        <v>42055</v>
      </c>
      <c r="F51" s="150">
        <f>H51*1.13</f>
        <v>18.046099999999999</v>
      </c>
      <c r="G51" s="102"/>
      <c r="H51" s="180">
        <v>15.97</v>
      </c>
      <c r="I51" s="176" t="s">
        <v>57</v>
      </c>
      <c r="J51" s="177" t="s">
        <v>58</v>
      </c>
    </row>
    <row r="52" spans="1:10" x14ac:dyDescent="0.2">
      <c r="A52" s="147" t="s">
        <v>6</v>
      </c>
      <c r="B52" s="148" t="s">
        <v>7</v>
      </c>
      <c r="C52" s="148" t="s">
        <v>11</v>
      </c>
      <c r="D52" s="149">
        <v>42023</v>
      </c>
      <c r="E52" s="149">
        <v>42055</v>
      </c>
      <c r="F52" s="150"/>
      <c r="G52" s="102"/>
      <c r="H52" s="181">
        <v>0.03</v>
      </c>
      <c r="I52" s="148" t="s">
        <v>57</v>
      </c>
      <c r="J52" s="177" t="s">
        <v>56</v>
      </c>
    </row>
    <row r="53" spans="1:10" x14ac:dyDescent="0.2">
      <c r="A53" s="147"/>
      <c r="B53" s="148"/>
      <c r="C53" s="148"/>
      <c r="D53" s="149"/>
      <c r="E53" s="149"/>
      <c r="F53" s="150"/>
      <c r="G53" s="102"/>
      <c r="H53" s="181"/>
      <c r="I53" s="148"/>
      <c r="J53" s="177"/>
    </row>
    <row r="54" spans="1:10" x14ac:dyDescent="0.2">
      <c r="A54" s="147" t="s">
        <v>6</v>
      </c>
      <c r="B54" s="148" t="s">
        <v>7</v>
      </c>
      <c r="C54" s="148" t="s">
        <v>11</v>
      </c>
      <c r="D54" s="149">
        <v>42048</v>
      </c>
      <c r="E54" s="149">
        <v>42090</v>
      </c>
      <c r="F54" s="150">
        <f t="shared" ref="F54:F128" si="0">H54*1.13</f>
        <v>101.68869999999998</v>
      </c>
      <c r="G54" s="102"/>
      <c r="H54" s="180">
        <v>89.99</v>
      </c>
      <c r="I54" s="176" t="s">
        <v>30</v>
      </c>
      <c r="J54" s="177" t="s">
        <v>55</v>
      </c>
    </row>
    <row r="55" spans="1:10" x14ac:dyDescent="0.2">
      <c r="A55" s="147" t="s">
        <v>6</v>
      </c>
      <c r="B55" s="148" t="s">
        <v>7</v>
      </c>
      <c r="C55" s="148" t="s">
        <v>11</v>
      </c>
      <c r="D55" s="149">
        <v>42048</v>
      </c>
      <c r="E55" s="149">
        <v>42090</v>
      </c>
      <c r="F55" s="150"/>
      <c r="G55" s="102"/>
      <c r="H55" s="181">
        <v>0.16</v>
      </c>
      <c r="I55" s="148" t="s">
        <v>30</v>
      </c>
      <c r="J55" s="177" t="s">
        <v>29</v>
      </c>
    </row>
    <row r="56" spans="1:10" x14ac:dyDescent="0.2">
      <c r="A56" s="147"/>
      <c r="B56" s="148"/>
      <c r="C56" s="148"/>
      <c r="D56" s="149"/>
      <c r="E56" s="149"/>
      <c r="F56" s="150"/>
      <c r="G56" s="102"/>
      <c r="H56" s="181"/>
      <c r="I56" s="148"/>
      <c r="J56" s="177"/>
    </row>
    <row r="57" spans="1:10" ht="13.5" thickBot="1" x14ac:dyDescent="0.25">
      <c r="A57" s="147" t="s">
        <v>6</v>
      </c>
      <c r="B57" s="148" t="s">
        <v>7</v>
      </c>
      <c r="C57" s="148" t="s">
        <v>11</v>
      </c>
      <c r="D57" s="149">
        <v>42080</v>
      </c>
      <c r="E57" s="149">
        <v>42118</v>
      </c>
      <c r="F57" s="150"/>
      <c r="G57" s="102"/>
      <c r="H57" s="181">
        <v>0.01</v>
      </c>
      <c r="I57" s="148" t="s">
        <v>70</v>
      </c>
      <c r="J57" s="177" t="s">
        <v>71</v>
      </c>
    </row>
    <row r="58" spans="1:10" ht="13.5" thickTop="1" x14ac:dyDescent="0.2">
      <c r="A58" s="147" t="s">
        <v>6</v>
      </c>
      <c r="B58" s="148" t="s">
        <v>7</v>
      </c>
      <c r="C58" s="148" t="s">
        <v>11</v>
      </c>
      <c r="D58" s="149">
        <v>42080</v>
      </c>
      <c r="E58" s="149">
        <v>42118</v>
      </c>
      <c r="F58" s="160">
        <f>H58*1.08</f>
        <v>5.4</v>
      </c>
      <c r="G58" s="102"/>
      <c r="H58" s="182">
        <v>5</v>
      </c>
      <c r="I58" s="176" t="s">
        <v>70</v>
      </c>
      <c r="J58" s="177" t="s">
        <v>69</v>
      </c>
    </row>
    <row r="59" spans="1:10" ht="13.5" thickBot="1" x14ac:dyDescent="0.25">
      <c r="A59" s="147" t="s">
        <v>6</v>
      </c>
      <c r="B59" s="148" t="s">
        <v>7</v>
      </c>
      <c r="C59" s="148" t="s">
        <v>11</v>
      </c>
      <c r="D59" s="149">
        <v>42080</v>
      </c>
      <c r="E59" s="149">
        <v>42118</v>
      </c>
      <c r="F59" s="175">
        <f>H59*1.08</f>
        <v>3.2292000000000005</v>
      </c>
      <c r="G59" s="102"/>
      <c r="H59" s="183">
        <v>2.99</v>
      </c>
      <c r="I59" s="176" t="s">
        <v>70</v>
      </c>
      <c r="J59" s="177" t="s">
        <v>69</v>
      </c>
    </row>
    <row r="60" spans="1:10" ht="15" customHeight="1" thickTop="1" thickBot="1" x14ac:dyDescent="0.25">
      <c r="A60" s="147"/>
      <c r="D60" s="4"/>
      <c r="E60" s="4"/>
      <c r="F60" s="298" t="s">
        <v>285</v>
      </c>
      <c r="G60" s="299"/>
      <c r="H60" s="300"/>
      <c r="I60" s="135">
        <f>H58+H59</f>
        <v>7.99</v>
      </c>
      <c r="J60" s="185"/>
    </row>
    <row r="61" spans="1:10" s="79" customFormat="1" ht="15" customHeight="1" thickTop="1" x14ac:dyDescent="0.2">
      <c r="A61" s="159"/>
      <c r="B61" s="80"/>
      <c r="C61" s="80"/>
      <c r="D61" s="164"/>
      <c r="E61" s="164"/>
      <c r="F61" s="151"/>
      <c r="G61" s="102"/>
      <c r="H61" s="187"/>
      <c r="I61" s="134"/>
      <c r="J61" s="186"/>
    </row>
    <row r="62" spans="1:10" x14ac:dyDescent="0.2">
      <c r="A62" s="147" t="s">
        <v>6</v>
      </c>
      <c r="B62" s="148" t="s">
        <v>7</v>
      </c>
      <c r="C62" s="148" t="s">
        <v>11</v>
      </c>
      <c r="D62" s="149">
        <v>42079</v>
      </c>
      <c r="E62" s="149">
        <v>42118</v>
      </c>
      <c r="F62" s="150">
        <f t="shared" si="0"/>
        <v>95.055599999999998</v>
      </c>
      <c r="G62" s="102"/>
      <c r="H62" s="180">
        <v>84.12</v>
      </c>
      <c r="I62" s="176" t="s">
        <v>57</v>
      </c>
      <c r="J62" s="177" t="s">
        <v>68</v>
      </c>
    </row>
    <row r="63" spans="1:10" x14ac:dyDescent="0.2">
      <c r="A63" s="147" t="s">
        <v>6</v>
      </c>
      <c r="B63" s="148" t="s">
        <v>7</v>
      </c>
      <c r="C63" s="148" t="s">
        <v>11</v>
      </c>
      <c r="D63" s="149">
        <v>42079</v>
      </c>
      <c r="E63" s="149">
        <v>42118</v>
      </c>
      <c r="F63" s="150"/>
      <c r="G63" s="102"/>
      <c r="H63" s="181">
        <v>0.15</v>
      </c>
      <c r="I63" s="148" t="s">
        <v>57</v>
      </c>
      <c r="J63" s="177" t="s">
        <v>56</v>
      </c>
    </row>
    <row r="64" spans="1:10" x14ac:dyDescent="0.2">
      <c r="A64" s="147" t="s">
        <v>6</v>
      </c>
      <c r="B64" s="148" t="s">
        <v>7</v>
      </c>
      <c r="C64" s="148" t="s">
        <v>11</v>
      </c>
      <c r="D64" s="149">
        <v>42076</v>
      </c>
      <c r="E64" s="149">
        <v>42118</v>
      </c>
      <c r="F64" s="150">
        <f t="shared" si="0"/>
        <v>892.45139999999992</v>
      </c>
      <c r="G64" s="102"/>
      <c r="H64" s="180">
        <v>789.78</v>
      </c>
      <c r="I64" s="176" t="s">
        <v>23</v>
      </c>
      <c r="J64" s="177" t="s">
        <v>67</v>
      </c>
    </row>
    <row r="65" spans="1:10" x14ac:dyDescent="0.2">
      <c r="A65" s="147" t="s">
        <v>6</v>
      </c>
      <c r="B65" s="148" t="s">
        <v>7</v>
      </c>
      <c r="C65" s="148" t="s">
        <v>11</v>
      </c>
      <c r="D65" s="149">
        <v>42076</v>
      </c>
      <c r="E65" s="149">
        <v>42118</v>
      </c>
      <c r="F65" s="150"/>
      <c r="G65" s="102"/>
      <c r="H65" s="181">
        <v>1.39</v>
      </c>
      <c r="I65" s="148" t="s">
        <v>23</v>
      </c>
      <c r="J65" s="177" t="s">
        <v>22</v>
      </c>
    </row>
    <row r="66" spans="1:10" x14ac:dyDescent="0.2">
      <c r="A66" s="147" t="s">
        <v>6</v>
      </c>
      <c r="B66" s="148" t="s">
        <v>7</v>
      </c>
      <c r="C66" s="148" t="s">
        <v>11</v>
      </c>
      <c r="D66" s="149">
        <v>42080</v>
      </c>
      <c r="E66" s="149">
        <v>42118</v>
      </c>
      <c r="F66" s="150">
        <f t="shared" si="0"/>
        <v>19.176099999999998</v>
      </c>
      <c r="G66" s="102"/>
      <c r="H66" s="180">
        <v>16.97</v>
      </c>
      <c r="I66" s="176" t="s">
        <v>65</v>
      </c>
      <c r="J66" s="177" t="s">
        <v>66</v>
      </c>
    </row>
    <row r="67" spans="1:10" ht="13.5" thickBot="1" x14ac:dyDescent="0.25">
      <c r="A67" s="147" t="s">
        <v>6</v>
      </c>
      <c r="B67" s="148" t="s">
        <v>7</v>
      </c>
      <c r="C67" s="148" t="s">
        <v>11</v>
      </c>
      <c r="D67" s="149">
        <v>42080</v>
      </c>
      <c r="E67" s="149">
        <v>42118</v>
      </c>
      <c r="F67" s="150"/>
      <c r="G67" s="102"/>
      <c r="H67" s="181">
        <v>0.03</v>
      </c>
      <c r="I67" s="148" t="s">
        <v>65</v>
      </c>
      <c r="J67" s="177" t="s">
        <v>64</v>
      </c>
    </row>
    <row r="68" spans="1:10" ht="13.5" thickTop="1" x14ac:dyDescent="0.2">
      <c r="A68" s="147" t="s">
        <v>6</v>
      </c>
      <c r="B68" s="148" t="s">
        <v>8</v>
      </c>
      <c r="C68" s="148" t="s">
        <v>11</v>
      </c>
      <c r="D68" s="149">
        <v>42081</v>
      </c>
      <c r="E68" s="149">
        <v>42118</v>
      </c>
      <c r="F68" s="165">
        <f>H68*1.13</f>
        <v>9.0399999999999991</v>
      </c>
      <c r="G68" s="102"/>
      <c r="H68" s="188">
        <v>8</v>
      </c>
      <c r="I68" s="176" t="s">
        <v>37</v>
      </c>
      <c r="J68" s="177" t="s">
        <v>36</v>
      </c>
    </row>
    <row r="69" spans="1:10" x14ac:dyDescent="0.2">
      <c r="A69" s="147" t="s">
        <v>6</v>
      </c>
      <c r="B69" s="148" t="s">
        <v>8</v>
      </c>
      <c r="C69" s="148" t="s">
        <v>11</v>
      </c>
      <c r="D69" s="149">
        <v>42081</v>
      </c>
      <c r="E69" s="149">
        <v>42118</v>
      </c>
      <c r="F69" s="166"/>
      <c r="H69" s="189">
        <v>0.1</v>
      </c>
      <c r="I69" s="148" t="s">
        <v>37</v>
      </c>
      <c r="J69" s="177" t="s">
        <v>38</v>
      </c>
    </row>
    <row r="70" spans="1:10" ht="13.5" thickBot="1" x14ac:dyDescent="0.25">
      <c r="A70" s="147" t="s">
        <v>6</v>
      </c>
      <c r="B70" s="148" t="s">
        <v>8</v>
      </c>
      <c r="C70" s="148" t="s">
        <v>11</v>
      </c>
      <c r="D70" s="149">
        <v>42081</v>
      </c>
      <c r="E70" s="149">
        <v>42118</v>
      </c>
      <c r="F70" s="167">
        <f>H70</f>
        <v>11.98</v>
      </c>
      <c r="G70" s="102"/>
      <c r="H70" s="190">
        <v>11.98</v>
      </c>
      <c r="I70" s="176" t="s">
        <v>37</v>
      </c>
      <c r="J70" s="177" t="s">
        <v>36</v>
      </c>
    </row>
    <row r="71" spans="1:10" ht="15" customHeight="1" thickTop="1" thickBot="1" x14ac:dyDescent="0.25">
      <c r="A71" s="147"/>
      <c r="D71" s="4"/>
      <c r="E71" s="301" t="s">
        <v>287</v>
      </c>
      <c r="F71" s="302"/>
      <c r="G71" s="303"/>
      <c r="H71" s="304"/>
      <c r="I71" s="136">
        <f>F68+H70</f>
        <v>21.02</v>
      </c>
      <c r="J71" s="191"/>
    </row>
    <row r="72" spans="1:10" ht="14.25" thickTop="1" thickBot="1" x14ac:dyDescent="0.25">
      <c r="A72" s="147"/>
      <c r="B72" s="148"/>
      <c r="C72" s="148"/>
      <c r="D72" s="149"/>
      <c r="E72" s="149"/>
      <c r="F72" s="151"/>
      <c r="G72" s="102"/>
      <c r="H72" s="192"/>
      <c r="I72" s="176"/>
      <c r="J72" s="177"/>
    </row>
    <row r="73" spans="1:10" ht="13.5" thickTop="1" x14ac:dyDescent="0.2">
      <c r="A73" s="147" t="s">
        <v>6</v>
      </c>
      <c r="B73" s="148" t="s">
        <v>7</v>
      </c>
      <c r="C73" s="148" t="s">
        <v>11</v>
      </c>
      <c r="D73" s="149">
        <v>42124</v>
      </c>
      <c r="E73" s="149">
        <v>42146</v>
      </c>
      <c r="F73" s="160">
        <f t="shared" si="0"/>
        <v>8.0229999999999997</v>
      </c>
      <c r="G73" s="102"/>
      <c r="H73" s="182">
        <v>7.1</v>
      </c>
      <c r="I73" s="176" t="s">
        <v>10</v>
      </c>
      <c r="J73" s="177" t="s">
        <v>54</v>
      </c>
    </row>
    <row r="74" spans="1:10" x14ac:dyDescent="0.2">
      <c r="A74" s="147" t="s">
        <v>6</v>
      </c>
      <c r="B74" s="148" t="s">
        <v>7</v>
      </c>
      <c r="C74" s="148" t="s">
        <v>11</v>
      </c>
      <c r="D74" s="149">
        <v>42124</v>
      </c>
      <c r="E74" s="149">
        <v>42146</v>
      </c>
      <c r="F74" s="161"/>
      <c r="G74" s="102"/>
      <c r="H74" s="181">
        <v>0.01</v>
      </c>
      <c r="I74" s="148" t="s">
        <v>10</v>
      </c>
      <c r="J74" s="177" t="s">
        <v>9</v>
      </c>
    </row>
    <row r="75" spans="1:10" x14ac:dyDescent="0.2">
      <c r="A75" s="147" t="s">
        <v>6</v>
      </c>
      <c r="B75" s="148" t="s">
        <v>7</v>
      </c>
      <c r="C75" s="148" t="s">
        <v>11</v>
      </c>
      <c r="D75" s="149">
        <v>42124</v>
      </c>
      <c r="E75" s="149">
        <v>42146</v>
      </c>
      <c r="F75" s="162">
        <f t="shared" si="0"/>
        <v>8.0229999999999997</v>
      </c>
      <c r="G75" s="102"/>
      <c r="H75" s="182">
        <v>7.1</v>
      </c>
      <c r="I75" s="176" t="s">
        <v>10</v>
      </c>
      <c r="J75" s="177" t="s">
        <v>54</v>
      </c>
    </row>
    <row r="76" spans="1:10" x14ac:dyDescent="0.2">
      <c r="A76" s="147" t="s">
        <v>6</v>
      </c>
      <c r="B76" s="148" t="s">
        <v>7</v>
      </c>
      <c r="C76" s="148" t="s">
        <v>11</v>
      </c>
      <c r="D76" s="149">
        <v>42124</v>
      </c>
      <c r="E76" s="149">
        <v>42146</v>
      </c>
      <c r="F76" s="161"/>
      <c r="G76" s="102"/>
      <c r="H76" s="181">
        <v>0.01</v>
      </c>
      <c r="I76" s="148" t="s">
        <v>10</v>
      </c>
      <c r="J76" s="177" t="s">
        <v>9</v>
      </c>
    </row>
    <row r="77" spans="1:10" x14ac:dyDescent="0.2">
      <c r="A77" s="147" t="s">
        <v>6</v>
      </c>
      <c r="B77" s="148" t="s">
        <v>7</v>
      </c>
      <c r="C77" s="148" t="s">
        <v>11</v>
      </c>
      <c r="D77" s="149">
        <v>42124</v>
      </c>
      <c r="E77" s="149">
        <v>42146</v>
      </c>
      <c r="F77" s="162">
        <f t="shared" si="0"/>
        <v>8.0229999999999997</v>
      </c>
      <c r="G77" s="102"/>
      <c r="H77" s="182">
        <v>7.1</v>
      </c>
      <c r="I77" s="176" t="s">
        <v>10</v>
      </c>
      <c r="J77" s="177" t="s">
        <v>54</v>
      </c>
    </row>
    <row r="78" spans="1:10" x14ac:dyDescent="0.2">
      <c r="A78" s="147" t="s">
        <v>6</v>
      </c>
      <c r="B78" s="148" t="s">
        <v>7</v>
      </c>
      <c r="C78" s="148" t="s">
        <v>11</v>
      </c>
      <c r="D78" s="149">
        <v>42124</v>
      </c>
      <c r="E78" s="149">
        <v>42146</v>
      </c>
      <c r="F78" s="163"/>
      <c r="G78" s="102"/>
      <c r="H78" s="182">
        <v>0.01</v>
      </c>
      <c r="I78" s="176" t="s">
        <v>10</v>
      </c>
      <c r="J78" s="177" t="s">
        <v>9</v>
      </c>
    </row>
    <row r="79" spans="1:10" x14ac:dyDescent="0.2">
      <c r="A79" s="147" t="s">
        <v>6</v>
      </c>
      <c r="B79" s="148" t="s">
        <v>7</v>
      </c>
      <c r="C79" s="148" t="s">
        <v>11</v>
      </c>
      <c r="D79" s="149">
        <v>42124</v>
      </c>
      <c r="E79" s="149">
        <v>42146</v>
      </c>
      <c r="F79" s="162">
        <f t="shared" si="0"/>
        <v>6.700899999999999</v>
      </c>
      <c r="G79" s="102"/>
      <c r="H79" s="182">
        <v>5.93</v>
      </c>
      <c r="I79" s="176" t="s">
        <v>10</v>
      </c>
      <c r="J79" s="177" t="s">
        <v>53</v>
      </c>
    </row>
    <row r="80" spans="1:10" x14ac:dyDescent="0.2">
      <c r="A80" s="147" t="s">
        <v>6</v>
      </c>
      <c r="B80" s="148" t="s">
        <v>7</v>
      </c>
      <c r="C80" s="148" t="s">
        <v>11</v>
      </c>
      <c r="D80" s="149">
        <v>42124</v>
      </c>
      <c r="E80" s="149">
        <v>42146</v>
      </c>
      <c r="F80" s="163"/>
      <c r="G80" s="102"/>
      <c r="H80" s="182">
        <v>0.01</v>
      </c>
      <c r="I80" s="176" t="s">
        <v>10</v>
      </c>
      <c r="J80" s="177" t="s">
        <v>9</v>
      </c>
    </row>
    <row r="81" spans="1:10" x14ac:dyDescent="0.2">
      <c r="A81" s="147" t="s">
        <v>6</v>
      </c>
      <c r="B81" s="148" t="s">
        <v>7</v>
      </c>
      <c r="C81" s="148" t="s">
        <v>11</v>
      </c>
      <c r="D81" s="149">
        <v>42124</v>
      </c>
      <c r="E81" s="149">
        <v>42146</v>
      </c>
      <c r="F81" s="162">
        <f t="shared" si="0"/>
        <v>3.3447999999999998</v>
      </c>
      <c r="G81" s="102"/>
      <c r="H81" s="182">
        <v>2.96</v>
      </c>
      <c r="I81" s="176" t="s">
        <v>10</v>
      </c>
      <c r="J81" s="177" t="s">
        <v>53</v>
      </c>
    </row>
    <row r="82" spans="1:10" x14ac:dyDescent="0.2">
      <c r="A82" s="147" t="s">
        <v>6</v>
      </c>
      <c r="B82" s="148" t="s">
        <v>7</v>
      </c>
      <c r="C82" s="148" t="s">
        <v>11</v>
      </c>
      <c r="D82" s="149">
        <v>42124</v>
      </c>
      <c r="E82" s="149">
        <v>42146</v>
      </c>
      <c r="F82" s="163"/>
      <c r="G82" s="102"/>
      <c r="H82" s="182">
        <v>0.01</v>
      </c>
      <c r="I82" s="176" t="s">
        <v>10</v>
      </c>
      <c r="J82" s="177" t="s">
        <v>9</v>
      </c>
    </row>
    <row r="83" spans="1:10" x14ac:dyDescent="0.2">
      <c r="A83" s="147" t="s">
        <v>6</v>
      </c>
      <c r="B83" s="148" t="s">
        <v>7</v>
      </c>
      <c r="C83" s="148" t="s">
        <v>11</v>
      </c>
      <c r="D83" s="149">
        <v>42124</v>
      </c>
      <c r="E83" s="149">
        <v>42146</v>
      </c>
      <c r="F83" s="162">
        <f t="shared" si="0"/>
        <v>3.3447999999999998</v>
      </c>
      <c r="G83" s="102"/>
      <c r="H83" s="182">
        <v>2.96</v>
      </c>
      <c r="I83" s="176" t="s">
        <v>10</v>
      </c>
      <c r="J83" s="177" t="s">
        <v>53</v>
      </c>
    </row>
    <row r="84" spans="1:10" ht="13.5" thickBot="1" x14ac:dyDescent="0.25">
      <c r="A84" s="147" t="s">
        <v>6</v>
      </c>
      <c r="B84" s="148" t="s">
        <v>7</v>
      </c>
      <c r="C84" s="148" t="s">
        <v>11</v>
      </c>
      <c r="D84" s="149">
        <v>42124</v>
      </c>
      <c r="E84" s="149">
        <v>42146</v>
      </c>
      <c r="F84" s="184"/>
      <c r="G84" s="102"/>
      <c r="H84" s="183">
        <v>0.01</v>
      </c>
      <c r="I84" s="176" t="s">
        <v>10</v>
      </c>
      <c r="J84" s="177" t="s">
        <v>9</v>
      </c>
    </row>
    <row r="85" spans="1:10" ht="14.25" thickTop="1" thickBot="1" x14ac:dyDescent="0.25">
      <c r="A85" s="147"/>
      <c r="D85" s="4"/>
      <c r="E85" s="4"/>
      <c r="F85" s="298" t="s">
        <v>286</v>
      </c>
      <c r="G85" s="299"/>
      <c r="H85" s="300"/>
      <c r="I85" s="135">
        <f>SUM(F73:F83)</f>
        <v>37.459499999999998</v>
      </c>
      <c r="J85" s="185"/>
    </row>
    <row r="86" spans="1:10" s="79" customFormat="1" ht="13.5" thickTop="1" x14ac:dyDescent="0.2">
      <c r="A86" s="159"/>
      <c r="D86" s="133"/>
      <c r="E86" s="133"/>
      <c r="F86" s="158"/>
      <c r="G86" s="102"/>
      <c r="H86" s="159"/>
      <c r="I86" s="102"/>
      <c r="J86" s="186"/>
    </row>
    <row r="87" spans="1:10" x14ac:dyDescent="0.2">
      <c r="A87" s="147" t="s">
        <v>6</v>
      </c>
      <c r="B87" s="148" t="s">
        <v>7</v>
      </c>
      <c r="C87" s="148" t="s">
        <v>11</v>
      </c>
      <c r="D87" s="149">
        <v>42124</v>
      </c>
      <c r="E87" s="149">
        <v>42146</v>
      </c>
      <c r="F87" s="150">
        <f t="shared" si="0"/>
        <v>29.357399999999998</v>
      </c>
      <c r="G87" s="102"/>
      <c r="H87" s="180">
        <v>25.98</v>
      </c>
      <c r="I87" s="176" t="s">
        <v>46</v>
      </c>
      <c r="J87" s="177" t="s">
        <v>52</v>
      </c>
    </row>
    <row r="88" spans="1:10" x14ac:dyDescent="0.2">
      <c r="A88" s="147" t="s">
        <v>6</v>
      </c>
      <c r="B88" s="148" t="s">
        <v>7</v>
      </c>
      <c r="C88" s="148" t="s">
        <v>11</v>
      </c>
      <c r="D88" s="149">
        <v>42124</v>
      </c>
      <c r="E88" s="149">
        <v>42146</v>
      </c>
      <c r="F88" s="150"/>
      <c r="G88" s="102"/>
      <c r="H88" s="181">
        <v>0.05</v>
      </c>
      <c r="I88" s="148" t="s">
        <v>46</v>
      </c>
      <c r="J88" s="177" t="s">
        <v>45</v>
      </c>
    </row>
    <row r="89" spans="1:10" x14ac:dyDescent="0.2">
      <c r="A89" s="147"/>
      <c r="B89" s="148"/>
      <c r="C89" s="148"/>
      <c r="D89" s="149"/>
      <c r="E89" s="149"/>
      <c r="F89" s="150"/>
      <c r="G89" s="102"/>
      <c r="H89" s="181"/>
      <c r="I89" s="148"/>
      <c r="J89" s="177"/>
    </row>
    <row r="90" spans="1:10" x14ac:dyDescent="0.2">
      <c r="A90" s="147" t="s">
        <v>6</v>
      </c>
      <c r="B90" s="148" t="s">
        <v>7</v>
      </c>
      <c r="C90" s="148" t="s">
        <v>11</v>
      </c>
      <c r="D90" s="149">
        <v>42145</v>
      </c>
      <c r="E90" s="149">
        <v>42181</v>
      </c>
      <c r="F90" s="150">
        <f t="shared" si="0"/>
        <v>129.27199999999999</v>
      </c>
      <c r="G90" s="102"/>
      <c r="H90" s="180">
        <v>114.4</v>
      </c>
      <c r="I90" s="176" t="s">
        <v>30</v>
      </c>
      <c r="J90" s="177" t="s">
        <v>51</v>
      </c>
    </row>
    <row r="91" spans="1:10" x14ac:dyDescent="0.2">
      <c r="A91" s="147" t="s">
        <v>6</v>
      </c>
      <c r="B91" s="148" t="s">
        <v>7</v>
      </c>
      <c r="C91" s="148" t="s">
        <v>11</v>
      </c>
      <c r="D91" s="149">
        <v>42145</v>
      </c>
      <c r="E91" s="149">
        <v>42181</v>
      </c>
      <c r="F91" s="150"/>
      <c r="G91" s="102"/>
      <c r="H91" s="181">
        <v>0.2</v>
      </c>
      <c r="I91" s="148" t="s">
        <v>30</v>
      </c>
      <c r="J91" s="177" t="s">
        <v>29</v>
      </c>
    </row>
    <row r="92" spans="1:10" x14ac:dyDescent="0.2">
      <c r="A92" s="147" t="s">
        <v>6</v>
      </c>
      <c r="B92" s="148" t="s">
        <v>7</v>
      </c>
      <c r="C92" s="148" t="s">
        <v>11</v>
      </c>
      <c r="D92" s="149">
        <v>42150</v>
      </c>
      <c r="E92" s="149">
        <v>42181</v>
      </c>
      <c r="F92" s="150">
        <f t="shared" si="0"/>
        <v>116.35609999999998</v>
      </c>
      <c r="G92" s="102"/>
      <c r="H92" s="180">
        <v>102.97</v>
      </c>
      <c r="I92" s="176" t="s">
        <v>49</v>
      </c>
      <c r="J92" s="177" t="s">
        <v>50</v>
      </c>
    </row>
    <row r="93" spans="1:10" x14ac:dyDescent="0.2">
      <c r="A93" s="147" t="s">
        <v>6</v>
      </c>
      <c r="B93" s="148" t="s">
        <v>7</v>
      </c>
      <c r="C93" s="148" t="s">
        <v>11</v>
      </c>
      <c r="D93" s="149">
        <v>42150</v>
      </c>
      <c r="E93" s="149">
        <v>42181</v>
      </c>
      <c r="F93" s="150"/>
      <c r="G93" s="102"/>
      <c r="H93" s="181">
        <v>0.18</v>
      </c>
      <c r="I93" s="148" t="s">
        <v>49</v>
      </c>
      <c r="J93" s="177" t="s">
        <v>48</v>
      </c>
    </row>
    <row r="94" spans="1:10" x14ac:dyDescent="0.2">
      <c r="A94" s="147" t="s">
        <v>6</v>
      </c>
      <c r="B94" s="148" t="s">
        <v>7</v>
      </c>
      <c r="C94" s="148" t="s">
        <v>11</v>
      </c>
      <c r="D94" s="149">
        <v>42132</v>
      </c>
      <c r="E94" s="149">
        <v>42181</v>
      </c>
      <c r="F94" s="150">
        <f t="shared" si="0"/>
        <v>29.357399999999998</v>
      </c>
      <c r="G94" s="102"/>
      <c r="H94" s="180">
        <v>25.98</v>
      </c>
      <c r="I94" s="176" t="s">
        <v>46</v>
      </c>
      <c r="J94" s="177" t="s">
        <v>47</v>
      </c>
    </row>
    <row r="95" spans="1:10" x14ac:dyDescent="0.2">
      <c r="A95" s="147" t="s">
        <v>6</v>
      </c>
      <c r="B95" s="148" t="s">
        <v>7</v>
      </c>
      <c r="C95" s="148" t="s">
        <v>11</v>
      </c>
      <c r="D95" s="149">
        <v>42132</v>
      </c>
      <c r="E95" s="149">
        <v>42181</v>
      </c>
      <c r="F95" s="150"/>
      <c r="G95" s="102"/>
      <c r="H95" s="181">
        <v>0.05</v>
      </c>
      <c r="I95" s="148" t="s">
        <v>46</v>
      </c>
      <c r="J95" s="177" t="s">
        <v>45</v>
      </c>
    </row>
    <row r="96" spans="1:10" x14ac:dyDescent="0.2">
      <c r="A96" s="147" t="s">
        <v>6</v>
      </c>
      <c r="B96" s="148" t="s">
        <v>7</v>
      </c>
      <c r="C96" s="148" t="s">
        <v>11</v>
      </c>
      <c r="D96" s="149">
        <v>42132</v>
      </c>
      <c r="E96" s="149">
        <v>42181</v>
      </c>
      <c r="F96" s="150">
        <f t="shared" si="0"/>
        <v>356.39069999999992</v>
      </c>
      <c r="G96" s="102"/>
      <c r="H96" s="180">
        <v>315.39</v>
      </c>
      <c r="I96" s="176" t="s">
        <v>41</v>
      </c>
      <c r="J96" s="177" t="s">
        <v>44</v>
      </c>
    </row>
    <row r="97" spans="1:10" x14ac:dyDescent="0.2">
      <c r="A97" s="147" t="s">
        <v>6</v>
      </c>
      <c r="B97" s="148" t="s">
        <v>7</v>
      </c>
      <c r="C97" s="148" t="s">
        <v>11</v>
      </c>
      <c r="D97" s="149">
        <v>42132</v>
      </c>
      <c r="E97" s="149">
        <v>42181</v>
      </c>
      <c r="F97" s="150"/>
      <c r="G97" s="102"/>
      <c r="H97" s="181">
        <v>0.56000000000000005</v>
      </c>
      <c r="I97" s="148" t="s">
        <v>41</v>
      </c>
      <c r="J97" s="177" t="s">
        <v>42</v>
      </c>
    </row>
    <row r="98" spans="1:10" x14ac:dyDescent="0.2">
      <c r="A98" s="147" t="s">
        <v>6</v>
      </c>
      <c r="B98" s="148" t="s">
        <v>8</v>
      </c>
      <c r="C98" s="148" t="s">
        <v>11</v>
      </c>
      <c r="D98" s="149">
        <v>42132</v>
      </c>
      <c r="E98" s="149">
        <v>42181</v>
      </c>
      <c r="F98" s="150">
        <f t="shared" si="0"/>
        <v>261.64019999999999</v>
      </c>
      <c r="G98" s="102"/>
      <c r="H98" s="180">
        <v>231.54</v>
      </c>
      <c r="I98" s="176" t="s">
        <v>30</v>
      </c>
      <c r="J98" s="177" t="s">
        <v>32</v>
      </c>
    </row>
    <row r="99" spans="1:10" x14ac:dyDescent="0.2">
      <c r="A99" s="147" t="s">
        <v>6</v>
      </c>
      <c r="B99" s="148" t="s">
        <v>8</v>
      </c>
      <c r="C99" s="148" t="s">
        <v>11</v>
      </c>
      <c r="D99" s="149">
        <v>42132</v>
      </c>
      <c r="E99" s="149">
        <v>42181</v>
      </c>
      <c r="F99" s="150"/>
      <c r="G99" s="102"/>
      <c r="H99" s="181">
        <v>2.85</v>
      </c>
      <c r="I99" s="148" t="s">
        <v>30</v>
      </c>
      <c r="J99" s="177" t="s">
        <v>29</v>
      </c>
    </row>
    <row r="100" spans="1:10" x14ac:dyDescent="0.2">
      <c r="A100" s="147" t="s">
        <v>6</v>
      </c>
      <c r="B100" s="148" t="s">
        <v>8</v>
      </c>
      <c r="C100" s="148" t="s">
        <v>11</v>
      </c>
      <c r="D100" s="149">
        <v>42151</v>
      </c>
      <c r="E100" s="149">
        <v>42181</v>
      </c>
      <c r="F100" s="150">
        <f t="shared" si="0"/>
        <v>55.381299999999996</v>
      </c>
      <c r="G100" s="102"/>
      <c r="H100" s="180">
        <v>49.01</v>
      </c>
      <c r="I100" s="176" t="s">
        <v>27</v>
      </c>
      <c r="J100" s="177" t="s">
        <v>28</v>
      </c>
    </row>
    <row r="101" spans="1:10" x14ac:dyDescent="0.2">
      <c r="A101" s="147" t="s">
        <v>6</v>
      </c>
      <c r="B101" s="148" t="s">
        <v>8</v>
      </c>
      <c r="C101" s="148" t="s">
        <v>11</v>
      </c>
      <c r="D101" s="149">
        <v>42151</v>
      </c>
      <c r="E101" s="149">
        <v>42181</v>
      </c>
      <c r="F101" s="150"/>
      <c r="G101" s="102"/>
      <c r="H101" s="181">
        <v>0.6</v>
      </c>
      <c r="I101" s="148" t="s">
        <v>27</v>
      </c>
      <c r="J101" s="177" t="s">
        <v>26</v>
      </c>
    </row>
    <row r="102" spans="1:10" x14ac:dyDescent="0.2">
      <c r="A102" s="147"/>
      <c r="B102" s="148"/>
      <c r="C102" s="148"/>
      <c r="D102" s="149"/>
      <c r="E102" s="149"/>
      <c r="F102" s="150"/>
      <c r="G102" s="102"/>
      <c r="H102" s="181"/>
      <c r="I102" s="148"/>
      <c r="J102" s="177"/>
    </row>
    <row r="103" spans="1:10" x14ac:dyDescent="0.2">
      <c r="A103" s="147" t="s">
        <v>6</v>
      </c>
      <c r="B103" s="148" t="s">
        <v>8</v>
      </c>
      <c r="C103" s="148" t="s">
        <v>11</v>
      </c>
      <c r="D103" s="149">
        <v>42179</v>
      </c>
      <c r="E103" s="149">
        <v>42209</v>
      </c>
      <c r="F103" s="150">
        <f t="shared" si="0"/>
        <v>110.0959</v>
      </c>
      <c r="G103" s="102"/>
      <c r="H103" s="180">
        <v>97.43</v>
      </c>
      <c r="I103" s="176" t="s">
        <v>20</v>
      </c>
      <c r="J103" s="177" t="s">
        <v>25</v>
      </c>
    </row>
    <row r="104" spans="1:10" x14ac:dyDescent="0.2">
      <c r="A104" s="147" t="s">
        <v>6</v>
      </c>
      <c r="B104" s="148" t="s">
        <v>8</v>
      </c>
      <c r="C104" s="148" t="s">
        <v>11</v>
      </c>
      <c r="D104" s="149">
        <v>42179</v>
      </c>
      <c r="E104" s="149">
        <v>42209</v>
      </c>
      <c r="F104" s="150"/>
      <c r="G104" s="102"/>
      <c r="H104" s="181">
        <v>1.2</v>
      </c>
      <c r="I104" s="148" t="s">
        <v>20</v>
      </c>
      <c r="J104" s="177" t="s">
        <v>19</v>
      </c>
    </row>
    <row r="105" spans="1:10" x14ac:dyDescent="0.2">
      <c r="A105" s="147" t="s">
        <v>6</v>
      </c>
      <c r="B105" s="148" t="s">
        <v>8</v>
      </c>
      <c r="C105" s="148" t="s">
        <v>11</v>
      </c>
      <c r="D105" s="149">
        <v>42167</v>
      </c>
      <c r="E105" s="149">
        <v>42209</v>
      </c>
      <c r="F105" s="150">
        <f t="shared" si="0"/>
        <v>224.73439999999997</v>
      </c>
      <c r="G105" s="102"/>
      <c r="H105" s="180">
        <v>198.88</v>
      </c>
      <c r="I105" s="176" t="s">
        <v>23</v>
      </c>
      <c r="J105" s="177" t="s">
        <v>24</v>
      </c>
    </row>
    <row r="106" spans="1:10" x14ac:dyDescent="0.2">
      <c r="A106" s="147" t="s">
        <v>6</v>
      </c>
      <c r="B106" s="148" t="s">
        <v>8</v>
      </c>
      <c r="C106" s="148" t="s">
        <v>11</v>
      </c>
      <c r="D106" s="149">
        <v>42167</v>
      </c>
      <c r="E106" s="149">
        <v>42209</v>
      </c>
      <c r="F106" s="150"/>
      <c r="G106" s="102"/>
      <c r="H106" s="181">
        <v>2.4500000000000002</v>
      </c>
      <c r="I106" s="148" t="s">
        <v>23</v>
      </c>
      <c r="J106" s="177" t="s">
        <v>22</v>
      </c>
    </row>
    <row r="107" spans="1:10" x14ac:dyDescent="0.2">
      <c r="A107" s="147" t="s">
        <v>6</v>
      </c>
      <c r="B107" s="148" t="s">
        <v>8</v>
      </c>
      <c r="C107" s="148" t="s">
        <v>11</v>
      </c>
      <c r="D107" s="149">
        <v>42184</v>
      </c>
      <c r="E107" s="149">
        <v>42209</v>
      </c>
      <c r="F107" s="150">
        <f t="shared" si="0"/>
        <v>609.09259999999995</v>
      </c>
      <c r="G107" s="102"/>
      <c r="H107" s="180">
        <v>539.02</v>
      </c>
      <c r="I107" s="176" t="s">
        <v>20</v>
      </c>
      <c r="J107" s="177" t="s">
        <v>21</v>
      </c>
    </row>
    <row r="108" spans="1:10" x14ac:dyDescent="0.2">
      <c r="A108" s="147" t="s">
        <v>6</v>
      </c>
      <c r="B108" s="148" t="s">
        <v>8</v>
      </c>
      <c r="C108" s="148" t="s">
        <v>11</v>
      </c>
      <c r="D108" s="149">
        <v>42184</v>
      </c>
      <c r="E108" s="149">
        <v>42209</v>
      </c>
      <c r="F108" s="150"/>
      <c r="G108" s="102"/>
      <c r="H108" s="181">
        <v>6.64</v>
      </c>
      <c r="I108" s="148" t="s">
        <v>20</v>
      </c>
      <c r="J108" s="177" t="s">
        <v>19</v>
      </c>
    </row>
    <row r="109" spans="1:10" x14ac:dyDescent="0.2">
      <c r="A109" s="147" t="s">
        <v>6</v>
      </c>
      <c r="B109" s="148" t="s">
        <v>8</v>
      </c>
      <c r="C109" s="148" t="s">
        <v>11</v>
      </c>
      <c r="D109" s="149">
        <v>42180</v>
      </c>
      <c r="E109" s="149">
        <v>42209</v>
      </c>
      <c r="F109" s="151">
        <f t="shared" si="0"/>
        <v>40.205399999999997</v>
      </c>
      <c r="G109" s="102"/>
      <c r="H109" s="180">
        <v>35.58</v>
      </c>
      <c r="I109" s="176" t="s">
        <v>15</v>
      </c>
      <c r="J109" s="177" t="s">
        <v>18</v>
      </c>
    </row>
    <row r="110" spans="1:10" x14ac:dyDescent="0.2">
      <c r="A110" s="147" t="s">
        <v>6</v>
      </c>
      <c r="B110" s="148" t="s">
        <v>8</v>
      </c>
      <c r="C110" s="148" t="s">
        <v>11</v>
      </c>
      <c r="D110" s="149">
        <v>42180</v>
      </c>
      <c r="E110" s="149">
        <v>42209</v>
      </c>
      <c r="F110" s="151"/>
      <c r="G110" s="102"/>
      <c r="H110" s="181">
        <v>0.44</v>
      </c>
      <c r="I110" s="148" t="s">
        <v>15</v>
      </c>
      <c r="J110" s="177" t="s">
        <v>14</v>
      </c>
    </row>
    <row r="111" spans="1:10" x14ac:dyDescent="0.2">
      <c r="A111" s="147" t="s">
        <v>6</v>
      </c>
      <c r="B111" s="148" t="s">
        <v>8</v>
      </c>
      <c r="C111" s="148" t="s">
        <v>11</v>
      </c>
      <c r="D111" s="149">
        <v>42174</v>
      </c>
      <c r="E111" s="149">
        <v>42209</v>
      </c>
      <c r="F111" s="151">
        <f t="shared" si="0"/>
        <v>110.74</v>
      </c>
      <c r="G111" s="102"/>
      <c r="H111" s="187">
        <v>98</v>
      </c>
      <c r="I111" s="193" t="s">
        <v>15</v>
      </c>
      <c r="J111" s="177" t="s">
        <v>17</v>
      </c>
    </row>
    <row r="112" spans="1:10" x14ac:dyDescent="0.2">
      <c r="A112" s="147" t="s">
        <v>6</v>
      </c>
      <c r="B112" s="148" t="s">
        <v>8</v>
      </c>
      <c r="C112" s="148" t="s">
        <v>11</v>
      </c>
      <c r="D112" s="149">
        <v>42174</v>
      </c>
      <c r="E112" s="149">
        <v>42209</v>
      </c>
      <c r="F112" s="151"/>
      <c r="G112" s="102"/>
      <c r="H112" s="181">
        <v>1.21</v>
      </c>
      <c r="I112" s="148" t="s">
        <v>15</v>
      </c>
      <c r="J112" s="177" t="s">
        <v>14</v>
      </c>
    </row>
    <row r="113" spans="1:10" x14ac:dyDescent="0.2">
      <c r="A113" s="147"/>
      <c r="B113" s="148"/>
      <c r="C113" s="148"/>
      <c r="D113" s="149"/>
      <c r="E113" s="149"/>
      <c r="F113" s="151"/>
      <c r="G113" s="102"/>
      <c r="H113" s="181"/>
      <c r="I113" s="148"/>
      <c r="J113" s="177"/>
    </row>
    <row r="114" spans="1:10" x14ac:dyDescent="0.2">
      <c r="A114" s="147" t="s">
        <v>6</v>
      </c>
      <c r="B114" s="148" t="s">
        <v>7</v>
      </c>
      <c r="C114" s="148" t="s">
        <v>11</v>
      </c>
      <c r="D114" s="149">
        <v>42236</v>
      </c>
      <c r="E114" s="149">
        <v>42272</v>
      </c>
      <c r="F114" s="150">
        <f t="shared" si="0"/>
        <v>132.16479999999999</v>
      </c>
      <c r="G114" s="102"/>
      <c r="H114" s="180">
        <v>116.96</v>
      </c>
      <c r="I114" s="176" t="s">
        <v>62</v>
      </c>
      <c r="J114" s="177" t="s">
        <v>63</v>
      </c>
    </row>
    <row r="115" spans="1:10" x14ac:dyDescent="0.2">
      <c r="A115" s="147" t="s">
        <v>6</v>
      </c>
      <c r="B115" s="148" t="s">
        <v>7</v>
      </c>
      <c r="C115" s="148" t="s">
        <v>11</v>
      </c>
      <c r="D115" s="149">
        <v>42236</v>
      </c>
      <c r="E115" s="149">
        <v>42272</v>
      </c>
      <c r="F115" s="150"/>
      <c r="G115" s="102"/>
      <c r="H115" s="181">
        <v>0.21</v>
      </c>
      <c r="I115" s="148" t="s">
        <v>62</v>
      </c>
      <c r="J115" s="177" t="s">
        <v>61</v>
      </c>
    </row>
    <row r="116" spans="1:10" x14ac:dyDescent="0.2">
      <c r="A116" s="147" t="s">
        <v>6</v>
      </c>
      <c r="B116" s="148" t="s">
        <v>7</v>
      </c>
      <c r="C116" s="148" t="s">
        <v>11</v>
      </c>
      <c r="D116" s="149">
        <v>42227</v>
      </c>
      <c r="E116" s="149">
        <v>42272</v>
      </c>
      <c r="F116" s="151">
        <f>H116</f>
        <v>96.04</v>
      </c>
      <c r="G116" s="102"/>
      <c r="H116" s="187">
        <v>96.04</v>
      </c>
      <c r="I116" s="193" t="s">
        <v>30</v>
      </c>
      <c r="J116" s="177" t="s">
        <v>32</v>
      </c>
    </row>
    <row r="117" spans="1:10" x14ac:dyDescent="0.2">
      <c r="A117" s="147" t="s">
        <v>6</v>
      </c>
      <c r="B117" s="148" t="s">
        <v>8</v>
      </c>
      <c r="C117" s="148" t="s">
        <v>11</v>
      </c>
      <c r="D117" s="149">
        <v>42234</v>
      </c>
      <c r="E117" s="149">
        <v>42272</v>
      </c>
      <c r="F117" s="151">
        <f t="shared" si="0"/>
        <v>128.76349999999999</v>
      </c>
      <c r="G117" s="102"/>
      <c r="H117" s="187">
        <v>113.95</v>
      </c>
      <c r="I117" s="193" t="s">
        <v>30</v>
      </c>
      <c r="J117" s="177" t="s">
        <v>31</v>
      </c>
    </row>
    <row r="118" spans="1:10" x14ac:dyDescent="0.2">
      <c r="A118" s="147" t="s">
        <v>6</v>
      </c>
      <c r="B118" s="148" t="s">
        <v>8</v>
      </c>
      <c r="C118" s="148" t="s">
        <v>11</v>
      </c>
      <c r="D118" s="149">
        <v>42234</v>
      </c>
      <c r="E118" s="149">
        <v>42272</v>
      </c>
      <c r="F118" s="150"/>
      <c r="G118" s="102"/>
      <c r="H118" s="181">
        <v>1.4</v>
      </c>
      <c r="I118" s="148" t="s">
        <v>30</v>
      </c>
      <c r="J118" s="177" t="s">
        <v>29</v>
      </c>
    </row>
    <row r="119" spans="1:10" x14ac:dyDescent="0.2">
      <c r="A119" s="147"/>
      <c r="B119" s="148"/>
      <c r="C119" s="148"/>
      <c r="D119" s="149"/>
      <c r="E119" s="149"/>
      <c r="F119" s="150"/>
      <c r="G119" s="102"/>
      <c r="H119" s="181"/>
      <c r="I119" s="148"/>
      <c r="J119" s="177"/>
    </row>
    <row r="120" spans="1:10" x14ac:dyDescent="0.2">
      <c r="A120" s="147" t="s">
        <v>6</v>
      </c>
      <c r="B120" s="148" t="s">
        <v>8</v>
      </c>
      <c r="C120" s="148" t="s">
        <v>11</v>
      </c>
      <c r="D120" s="149">
        <v>42264</v>
      </c>
      <c r="E120" s="149">
        <v>42300</v>
      </c>
      <c r="F120" s="150">
        <f t="shared" si="0"/>
        <v>69.879199999999997</v>
      </c>
      <c r="G120" s="102"/>
      <c r="H120" s="180">
        <v>61.84</v>
      </c>
      <c r="I120" s="176" t="s">
        <v>15</v>
      </c>
      <c r="J120" s="177" t="s">
        <v>16</v>
      </c>
    </row>
    <row r="121" spans="1:10" x14ac:dyDescent="0.2">
      <c r="A121" s="147" t="s">
        <v>6</v>
      </c>
      <c r="B121" s="148" t="s">
        <v>8</v>
      </c>
      <c r="C121" s="148" t="s">
        <v>11</v>
      </c>
      <c r="D121" s="149">
        <v>42264</v>
      </c>
      <c r="E121" s="149">
        <v>42300</v>
      </c>
      <c r="F121" s="150"/>
      <c r="G121" s="102"/>
      <c r="H121" s="181">
        <v>0.76</v>
      </c>
      <c r="I121" s="148" t="s">
        <v>15</v>
      </c>
      <c r="J121" s="177" t="s">
        <v>14</v>
      </c>
    </row>
    <row r="122" spans="1:10" x14ac:dyDescent="0.2">
      <c r="A122" s="147"/>
      <c r="B122" s="148"/>
      <c r="C122" s="148"/>
      <c r="D122" s="149"/>
      <c r="E122" s="149"/>
      <c r="F122" s="150"/>
      <c r="G122" s="102"/>
      <c r="H122" s="181"/>
      <c r="I122" s="148"/>
      <c r="J122" s="177"/>
    </row>
    <row r="123" spans="1:10" x14ac:dyDescent="0.2">
      <c r="A123" s="147" t="s">
        <v>6</v>
      </c>
      <c r="B123" s="148" t="s">
        <v>4</v>
      </c>
      <c r="C123" s="148" t="s">
        <v>11</v>
      </c>
      <c r="D123" s="149">
        <v>42339</v>
      </c>
      <c r="E123" s="149">
        <v>42369</v>
      </c>
      <c r="F123" s="150">
        <f t="shared" si="0"/>
        <v>836.5729</v>
      </c>
      <c r="G123" s="102"/>
      <c r="H123" s="180">
        <v>740.33</v>
      </c>
      <c r="I123" s="176" t="s">
        <v>30</v>
      </c>
      <c r="J123" s="177" t="s">
        <v>43</v>
      </c>
    </row>
    <row r="124" spans="1:10" x14ac:dyDescent="0.2">
      <c r="A124" s="147" t="s">
        <v>6</v>
      </c>
      <c r="B124" s="148" t="s">
        <v>4</v>
      </c>
      <c r="C124" s="148" t="s">
        <v>11</v>
      </c>
      <c r="D124" s="149">
        <v>42339</v>
      </c>
      <c r="E124" s="149">
        <v>42369</v>
      </c>
      <c r="F124" s="150"/>
      <c r="G124" s="102"/>
      <c r="H124" s="181">
        <v>2.61</v>
      </c>
      <c r="I124" s="148" t="s">
        <v>30</v>
      </c>
      <c r="J124" s="177" t="s">
        <v>29</v>
      </c>
    </row>
    <row r="125" spans="1:10" x14ac:dyDescent="0.2">
      <c r="A125" s="147" t="s">
        <v>6</v>
      </c>
      <c r="B125" s="148" t="s">
        <v>4</v>
      </c>
      <c r="C125" s="148" t="s">
        <v>11</v>
      </c>
      <c r="D125" s="149">
        <v>42369</v>
      </c>
      <c r="E125" s="149">
        <v>42369</v>
      </c>
      <c r="F125" s="150"/>
      <c r="G125" s="102"/>
      <c r="H125" s="181">
        <v>1.19</v>
      </c>
      <c r="I125" s="148" t="s">
        <v>30</v>
      </c>
      <c r="J125" s="177" t="s">
        <v>29</v>
      </c>
    </row>
    <row r="126" spans="1:10" x14ac:dyDescent="0.2">
      <c r="A126" s="147" t="s">
        <v>6</v>
      </c>
      <c r="B126" s="148" t="s">
        <v>4</v>
      </c>
      <c r="C126" s="148" t="s">
        <v>11</v>
      </c>
      <c r="D126" s="149">
        <v>42352</v>
      </c>
      <c r="E126" s="149">
        <v>42369</v>
      </c>
      <c r="F126" s="150">
        <f t="shared" si="0"/>
        <v>1853.7423999999999</v>
      </c>
      <c r="G126" s="102"/>
      <c r="H126" s="180">
        <v>1640.48</v>
      </c>
      <c r="I126" s="176" t="s">
        <v>41</v>
      </c>
      <c r="J126" s="177" t="s">
        <v>40</v>
      </c>
    </row>
    <row r="127" spans="1:10" x14ac:dyDescent="0.2">
      <c r="A127" s="147" t="s">
        <v>6</v>
      </c>
      <c r="B127" s="148" t="s">
        <v>4</v>
      </c>
      <c r="C127" s="148" t="s">
        <v>11</v>
      </c>
      <c r="D127" s="149">
        <v>42352</v>
      </c>
      <c r="E127" s="149">
        <v>42369</v>
      </c>
      <c r="F127" s="150"/>
      <c r="G127" s="102"/>
      <c r="H127" s="181">
        <v>5.77</v>
      </c>
      <c r="I127" s="148" t="s">
        <v>41</v>
      </c>
      <c r="J127" s="177" t="s">
        <v>42</v>
      </c>
    </row>
    <row r="128" spans="1:10" x14ac:dyDescent="0.2">
      <c r="A128" s="147" t="s">
        <v>6</v>
      </c>
      <c r="B128" s="148" t="s">
        <v>4</v>
      </c>
      <c r="C128" s="148" t="s">
        <v>11</v>
      </c>
      <c r="D128" s="149">
        <v>42369</v>
      </c>
      <c r="E128" s="149">
        <v>42369</v>
      </c>
      <c r="F128" s="150">
        <f t="shared" si="0"/>
        <v>382.91179999999997</v>
      </c>
      <c r="G128" s="102"/>
      <c r="H128" s="180">
        <v>338.86</v>
      </c>
      <c r="I128" s="176" t="s">
        <v>30</v>
      </c>
      <c r="J128" s="177" t="s">
        <v>39</v>
      </c>
    </row>
    <row r="129" spans="1:10" x14ac:dyDescent="0.2">
      <c r="A129" s="147" t="s">
        <v>6</v>
      </c>
      <c r="B129" s="148" t="s">
        <v>8</v>
      </c>
      <c r="C129" s="148" t="s">
        <v>11</v>
      </c>
      <c r="D129" s="149">
        <v>42367</v>
      </c>
      <c r="E129" s="149">
        <v>42369</v>
      </c>
      <c r="F129" s="150">
        <f t="shared" ref="F129:F154" si="1">H129*1.13</f>
        <v>14.667399999999999</v>
      </c>
      <c r="G129" s="102"/>
      <c r="H129" s="180">
        <v>12.98</v>
      </c>
      <c r="I129" s="176" t="s">
        <v>34</v>
      </c>
      <c r="J129" s="177" t="s">
        <v>35</v>
      </c>
    </row>
    <row r="130" spans="1:10" x14ac:dyDescent="0.2">
      <c r="A130" s="147" t="s">
        <v>6</v>
      </c>
      <c r="B130" s="148" t="s">
        <v>8</v>
      </c>
      <c r="C130" s="148" t="s">
        <v>11</v>
      </c>
      <c r="D130" s="149">
        <v>42367</v>
      </c>
      <c r="E130" s="149">
        <v>42369</v>
      </c>
      <c r="F130" s="150"/>
      <c r="G130" s="102"/>
      <c r="H130" s="181">
        <v>0.16</v>
      </c>
      <c r="I130" s="148" t="s">
        <v>34</v>
      </c>
      <c r="J130" s="177" t="s">
        <v>33</v>
      </c>
    </row>
    <row r="131" spans="1:10" x14ac:dyDescent="0.2">
      <c r="A131" s="147"/>
      <c r="B131" s="148"/>
      <c r="C131" s="148"/>
      <c r="D131" s="149"/>
      <c r="E131" s="149"/>
      <c r="F131" s="150"/>
      <c r="G131" s="102"/>
      <c r="H131" s="181"/>
      <c r="I131" s="148"/>
      <c r="J131" s="177"/>
    </row>
    <row r="132" spans="1:10" x14ac:dyDescent="0.2">
      <c r="A132" s="147" t="s">
        <v>6</v>
      </c>
      <c r="B132" s="148" t="s">
        <v>8</v>
      </c>
      <c r="C132" s="148" t="s">
        <v>11</v>
      </c>
      <c r="D132" s="152">
        <v>42373</v>
      </c>
      <c r="E132" s="152">
        <v>42369</v>
      </c>
      <c r="F132" s="153">
        <f t="shared" si="1"/>
        <v>5.6273999999999997</v>
      </c>
      <c r="G132" s="145"/>
      <c r="H132" s="195">
        <v>4.9800000000000004</v>
      </c>
      <c r="I132" s="194" t="s">
        <v>10</v>
      </c>
      <c r="J132" s="177" t="s">
        <v>13</v>
      </c>
    </row>
    <row r="133" spans="1:10" x14ac:dyDescent="0.2">
      <c r="A133" s="147" t="s">
        <v>6</v>
      </c>
      <c r="B133" s="148" t="s">
        <v>8</v>
      </c>
      <c r="C133" s="148" t="s">
        <v>11</v>
      </c>
      <c r="D133" s="152">
        <v>42373</v>
      </c>
      <c r="E133" s="152">
        <v>42369</v>
      </c>
      <c r="F133" s="153"/>
      <c r="G133" s="145"/>
      <c r="H133" s="195">
        <v>0.06</v>
      </c>
      <c r="I133" s="194" t="s">
        <v>10</v>
      </c>
      <c r="J133" s="177" t="s">
        <v>9</v>
      </c>
    </row>
    <row r="134" spans="1:10" x14ac:dyDescent="0.2">
      <c r="A134" s="147" t="s">
        <v>6</v>
      </c>
      <c r="B134" s="148" t="s">
        <v>8</v>
      </c>
      <c r="C134" s="148" t="s">
        <v>11</v>
      </c>
      <c r="D134" s="152">
        <v>42373</v>
      </c>
      <c r="E134" s="152">
        <v>42369</v>
      </c>
      <c r="F134" s="153">
        <f t="shared" si="1"/>
        <v>5.6273999999999997</v>
      </c>
      <c r="G134" s="145"/>
      <c r="H134" s="195">
        <v>4.9800000000000004</v>
      </c>
      <c r="I134" s="194" t="s">
        <v>10</v>
      </c>
      <c r="J134" s="177" t="s">
        <v>13</v>
      </c>
    </row>
    <row r="135" spans="1:10" x14ac:dyDescent="0.2">
      <c r="A135" s="147" t="s">
        <v>6</v>
      </c>
      <c r="B135" s="148" t="s">
        <v>8</v>
      </c>
      <c r="C135" s="148" t="s">
        <v>11</v>
      </c>
      <c r="D135" s="152">
        <v>42373</v>
      </c>
      <c r="E135" s="152">
        <v>42369</v>
      </c>
      <c r="F135" s="153"/>
      <c r="G135" s="145"/>
      <c r="H135" s="195">
        <v>0.06</v>
      </c>
      <c r="I135" s="194" t="s">
        <v>10</v>
      </c>
      <c r="J135" s="177" t="s">
        <v>9</v>
      </c>
    </row>
    <row r="136" spans="1:10" x14ac:dyDescent="0.2">
      <c r="A136" s="147" t="s">
        <v>6</v>
      </c>
      <c r="B136" s="148" t="s">
        <v>8</v>
      </c>
      <c r="C136" s="148" t="s">
        <v>11</v>
      </c>
      <c r="D136" s="152">
        <v>42373</v>
      </c>
      <c r="E136" s="152">
        <v>42369</v>
      </c>
      <c r="F136" s="153">
        <f t="shared" si="1"/>
        <v>5.6273999999999997</v>
      </c>
      <c r="G136" s="145"/>
      <c r="H136" s="195">
        <v>4.9800000000000004</v>
      </c>
      <c r="I136" s="194" t="s">
        <v>10</v>
      </c>
      <c r="J136" s="177" t="s">
        <v>13</v>
      </c>
    </row>
    <row r="137" spans="1:10" x14ac:dyDescent="0.2">
      <c r="A137" s="147" t="s">
        <v>6</v>
      </c>
      <c r="B137" s="148" t="s">
        <v>8</v>
      </c>
      <c r="C137" s="148" t="s">
        <v>11</v>
      </c>
      <c r="D137" s="152">
        <v>42373</v>
      </c>
      <c r="E137" s="152">
        <v>42369</v>
      </c>
      <c r="F137" s="153"/>
      <c r="G137" s="145"/>
      <c r="H137" s="195">
        <v>0.06</v>
      </c>
      <c r="I137" s="194" t="s">
        <v>10</v>
      </c>
      <c r="J137" s="177" t="s">
        <v>9</v>
      </c>
    </row>
    <row r="138" spans="1:10" x14ac:dyDescent="0.2">
      <c r="A138" s="147" t="s">
        <v>6</v>
      </c>
      <c r="B138" s="148" t="s">
        <v>8</v>
      </c>
      <c r="C138" s="148" t="s">
        <v>11</v>
      </c>
      <c r="D138" s="152">
        <v>42373</v>
      </c>
      <c r="E138" s="152">
        <v>42369</v>
      </c>
      <c r="F138" s="153">
        <f t="shared" si="1"/>
        <v>5.6273999999999997</v>
      </c>
      <c r="G138" s="145"/>
      <c r="H138" s="195">
        <v>4.9800000000000004</v>
      </c>
      <c r="I138" s="194" t="s">
        <v>10</v>
      </c>
      <c r="J138" s="177" t="s">
        <v>13</v>
      </c>
    </row>
    <row r="139" spans="1:10" x14ac:dyDescent="0.2">
      <c r="A139" s="147" t="s">
        <v>6</v>
      </c>
      <c r="B139" s="148" t="s">
        <v>8</v>
      </c>
      <c r="C139" s="148" t="s">
        <v>11</v>
      </c>
      <c r="D139" s="152">
        <v>42373</v>
      </c>
      <c r="E139" s="152">
        <v>42369</v>
      </c>
      <c r="F139" s="153"/>
      <c r="G139" s="145"/>
      <c r="H139" s="195">
        <v>0.06</v>
      </c>
      <c r="I139" s="194" t="s">
        <v>10</v>
      </c>
      <c r="J139" s="177" t="s">
        <v>9</v>
      </c>
    </row>
    <row r="140" spans="1:10" x14ac:dyDescent="0.2">
      <c r="A140" s="147" t="s">
        <v>6</v>
      </c>
      <c r="B140" s="148" t="s">
        <v>8</v>
      </c>
      <c r="C140" s="148" t="s">
        <v>11</v>
      </c>
      <c r="D140" s="152">
        <v>42373</v>
      </c>
      <c r="E140" s="152">
        <v>42369</v>
      </c>
      <c r="F140" s="153">
        <f>H140*1.13</f>
        <v>5.6273999999999997</v>
      </c>
      <c r="G140" s="145"/>
      <c r="H140" s="195">
        <v>4.9800000000000004</v>
      </c>
      <c r="I140" s="194" t="s">
        <v>10</v>
      </c>
      <c r="J140" s="177" t="s">
        <v>13</v>
      </c>
    </row>
    <row r="141" spans="1:10" x14ac:dyDescent="0.2">
      <c r="A141" s="147" t="s">
        <v>6</v>
      </c>
      <c r="B141" s="148" t="s">
        <v>8</v>
      </c>
      <c r="C141" s="148" t="s">
        <v>11</v>
      </c>
      <c r="D141" s="152">
        <v>42373</v>
      </c>
      <c r="E141" s="152">
        <v>42369</v>
      </c>
      <c r="F141" s="153"/>
      <c r="G141" s="145"/>
      <c r="H141" s="195">
        <v>0.06</v>
      </c>
      <c r="I141" s="194" t="s">
        <v>10</v>
      </c>
      <c r="J141" s="177" t="s">
        <v>9</v>
      </c>
    </row>
    <row r="142" spans="1:10" x14ac:dyDescent="0.2">
      <c r="A142" s="147" t="s">
        <v>6</v>
      </c>
      <c r="B142" s="148" t="s">
        <v>8</v>
      </c>
      <c r="C142" s="148" t="s">
        <v>11</v>
      </c>
      <c r="D142" s="152">
        <v>42373</v>
      </c>
      <c r="E142" s="152">
        <v>42369</v>
      </c>
      <c r="F142" s="153">
        <f t="shared" si="1"/>
        <v>5.6273999999999997</v>
      </c>
      <c r="G142" s="145"/>
      <c r="H142" s="195">
        <v>4.9800000000000004</v>
      </c>
      <c r="I142" s="194" t="s">
        <v>10</v>
      </c>
      <c r="J142" s="177" t="s">
        <v>13</v>
      </c>
    </row>
    <row r="143" spans="1:10" x14ac:dyDescent="0.2">
      <c r="A143" s="147" t="s">
        <v>6</v>
      </c>
      <c r="B143" s="148" t="s">
        <v>8</v>
      </c>
      <c r="C143" s="148" t="s">
        <v>11</v>
      </c>
      <c r="D143" s="152">
        <v>42373</v>
      </c>
      <c r="E143" s="152">
        <v>42369</v>
      </c>
      <c r="F143" s="153"/>
      <c r="G143" s="145"/>
      <c r="H143" s="195">
        <v>0.06</v>
      </c>
      <c r="I143" s="194" t="s">
        <v>10</v>
      </c>
      <c r="J143" s="177" t="s">
        <v>9</v>
      </c>
    </row>
    <row r="144" spans="1:10" x14ac:dyDescent="0.2">
      <c r="A144" s="147" t="s">
        <v>6</v>
      </c>
      <c r="B144" s="148" t="s">
        <v>8</v>
      </c>
      <c r="C144" s="148" t="s">
        <v>11</v>
      </c>
      <c r="D144" s="152">
        <v>42373</v>
      </c>
      <c r="E144" s="152">
        <v>42369</v>
      </c>
      <c r="F144" s="153">
        <f t="shared" si="1"/>
        <v>5.6273999999999997</v>
      </c>
      <c r="G144" s="145"/>
      <c r="H144" s="195">
        <v>4.9800000000000004</v>
      </c>
      <c r="I144" s="194" t="s">
        <v>10</v>
      </c>
      <c r="J144" s="177" t="s">
        <v>13</v>
      </c>
    </row>
    <row r="145" spans="1:10" x14ac:dyDescent="0.2">
      <c r="A145" s="147" t="s">
        <v>6</v>
      </c>
      <c r="B145" s="148" t="s">
        <v>8</v>
      </c>
      <c r="C145" s="148" t="s">
        <v>11</v>
      </c>
      <c r="D145" s="152">
        <v>42373</v>
      </c>
      <c r="E145" s="152">
        <v>42369</v>
      </c>
      <c r="F145" s="153"/>
      <c r="G145" s="145"/>
      <c r="H145" s="195">
        <v>0.06</v>
      </c>
      <c r="I145" s="194" t="s">
        <v>10</v>
      </c>
      <c r="J145" s="177" t="s">
        <v>9</v>
      </c>
    </row>
    <row r="146" spans="1:10" x14ac:dyDescent="0.2">
      <c r="A146" s="147" t="s">
        <v>6</v>
      </c>
      <c r="B146" s="148" t="s">
        <v>8</v>
      </c>
      <c r="C146" s="148" t="s">
        <v>11</v>
      </c>
      <c r="D146" s="152">
        <v>42373</v>
      </c>
      <c r="E146" s="152">
        <v>42369</v>
      </c>
      <c r="F146" s="153">
        <f t="shared" si="1"/>
        <v>5.6273999999999997</v>
      </c>
      <c r="G146" s="145"/>
      <c r="H146" s="195">
        <v>4.9800000000000004</v>
      </c>
      <c r="I146" s="194" t="s">
        <v>10</v>
      </c>
      <c r="J146" s="177" t="s">
        <v>13</v>
      </c>
    </row>
    <row r="147" spans="1:10" x14ac:dyDescent="0.2">
      <c r="A147" s="147" t="s">
        <v>6</v>
      </c>
      <c r="B147" s="148" t="s">
        <v>8</v>
      </c>
      <c r="C147" s="148" t="s">
        <v>11</v>
      </c>
      <c r="D147" s="152">
        <v>42373</v>
      </c>
      <c r="E147" s="152">
        <v>42369</v>
      </c>
      <c r="F147" s="153"/>
      <c r="G147" s="145"/>
      <c r="H147" s="195">
        <v>0.06</v>
      </c>
      <c r="I147" s="194" t="s">
        <v>10</v>
      </c>
      <c r="J147" s="177" t="s">
        <v>9</v>
      </c>
    </row>
    <row r="148" spans="1:10" x14ac:dyDescent="0.2">
      <c r="A148" s="147" t="s">
        <v>6</v>
      </c>
      <c r="B148" s="148" t="s">
        <v>8</v>
      </c>
      <c r="C148" s="148" t="s">
        <v>11</v>
      </c>
      <c r="D148" s="152">
        <v>42373</v>
      </c>
      <c r="E148" s="152">
        <v>42369</v>
      </c>
      <c r="F148" s="153">
        <f t="shared" si="1"/>
        <v>5.6273999999999997</v>
      </c>
      <c r="G148" s="145"/>
      <c r="H148" s="195">
        <v>4.9800000000000004</v>
      </c>
      <c r="I148" s="194" t="s">
        <v>10</v>
      </c>
      <c r="J148" s="177" t="s">
        <v>13</v>
      </c>
    </row>
    <row r="149" spans="1:10" x14ac:dyDescent="0.2">
      <c r="A149" s="147" t="s">
        <v>6</v>
      </c>
      <c r="B149" s="148" t="s">
        <v>8</v>
      </c>
      <c r="C149" s="148" t="s">
        <v>11</v>
      </c>
      <c r="D149" s="152">
        <v>42373</v>
      </c>
      <c r="E149" s="152">
        <v>42369</v>
      </c>
      <c r="F149" s="153"/>
      <c r="G149" s="145"/>
      <c r="H149" s="195">
        <v>0.06</v>
      </c>
      <c r="I149" s="194" t="s">
        <v>10</v>
      </c>
      <c r="J149" s="177" t="s">
        <v>9</v>
      </c>
    </row>
    <row r="150" spans="1:10" x14ac:dyDescent="0.2">
      <c r="A150" s="147" t="s">
        <v>6</v>
      </c>
      <c r="B150" s="148" t="s">
        <v>8</v>
      </c>
      <c r="C150" s="148" t="s">
        <v>11</v>
      </c>
      <c r="D150" s="152">
        <v>42373</v>
      </c>
      <c r="E150" s="152">
        <v>42369</v>
      </c>
      <c r="F150" s="153">
        <f t="shared" si="1"/>
        <v>5.6273999999999997</v>
      </c>
      <c r="G150" s="145"/>
      <c r="H150" s="195">
        <v>4.9800000000000004</v>
      </c>
      <c r="I150" s="194" t="s">
        <v>10</v>
      </c>
      <c r="J150" s="177" t="s">
        <v>13</v>
      </c>
    </row>
    <row r="151" spans="1:10" x14ac:dyDescent="0.2">
      <c r="A151" s="147" t="s">
        <v>6</v>
      </c>
      <c r="B151" s="148" t="s">
        <v>8</v>
      </c>
      <c r="C151" s="148" t="s">
        <v>11</v>
      </c>
      <c r="D151" s="152">
        <v>42373</v>
      </c>
      <c r="E151" s="152">
        <v>42369</v>
      </c>
      <c r="F151" s="153"/>
      <c r="G151" s="145"/>
      <c r="H151" s="195">
        <v>0.06</v>
      </c>
      <c r="I151" s="194" t="s">
        <v>10</v>
      </c>
      <c r="J151" s="177" t="s">
        <v>9</v>
      </c>
    </row>
    <row r="152" spans="1:10" x14ac:dyDescent="0.2">
      <c r="A152" s="147" t="s">
        <v>6</v>
      </c>
      <c r="B152" s="148" t="s">
        <v>8</v>
      </c>
      <c r="C152" s="148" t="s">
        <v>11</v>
      </c>
      <c r="D152" s="152">
        <v>42373</v>
      </c>
      <c r="E152" s="152">
        <v>42369</v>
      </c>
      <c r="F152" s="153">
        <f t="shared" si="1"/>
        <v>5.6273999999999997</v>
      </c>
      <c r="G152" s="145"/>
      <c r="H152" s="195">
        <v>4.9800000000000004</v>
      </c>
      <c r="I152" s="194" t="s">
        <v>10</v>
      </c>
      <c r="J152" s="177" t="s">
        <v>13</v>
      </c>
    </row>
    <row r="153" spans="1:10" x14ac:dyDescent="0.2">
      <c r="A153" s="147" t="s">
        <v>6</v>
      </c>
      <c r="B153" s="148" t="s">
        <v>8</v>
      </c>
      <c r="C153" s="148" t="s">
        <v>11</v>
      </c>
      <c r="D153" s="152">
        <v>42373</v>
      </c>
      <c r="E153" s="152">
        <v>42369</v>
      </c>
      <c r="F153" s="153"/>
      <c r="G153" s="145"/>
      <c r="H153" s="195">
        <v>0.26</v>
      </c>
      <c r="I153" s="194" t="s">
        <v>10</v>
      </c>
      <c r="J153" s="177" t="s">
        <v>9</v>
      </c>
    </row>
    <row r="154" spans="1:10" x14ac:dyDescent="0.2">
      <c r="A154" s="147" t="s">
        <v>6</v>
      </c>
      <c r="B154" s="148" t="s">
        <v>8</v>
      </c>
      <c r="C154" s="148" t="s">
        <v>11</v>
      </c>
      <c r="D154" s="152">
        <v>42373</v>
      </c>
      <c r="E154" s="152">
        <v>42369</v>
      </c>
      <c r="F154" s="153">
        <f t="shared" si="1"/>
        <v>23.718699999999995</v>
      </c>
      <c r="G154" s="145"/>
      <c r="H154" s="195">
        <v>20.99</v>
      </c>
      <c r="I154" s="194" t="s">
        <v>10</v>
      </c>
      <c r="J154" s="177" t="s">
        <v>12</v>
      </c>
    </row>
    <row r="155" spans="1:10" x14ac:dyDescent="0.2">
      <c r="A155" s="154" t="s">
        <v>6</v>
      </c>
      <c r="B155" s="155" t="s">
        <v>8</v>
      </c>
      <c r="C155" s="155" t="s">
        <v>11</v>
      </c>
      <c r="D155" s="156">
        <v>42373</v>
      </c>
      <c r="E155" s="156">
        <v>42369</v>
      </c>
      <c r="F155" s="157"/>
      <c r="G155" s="145"/>
      <c r="H155" s="196">
        <v>0.06</v>
      </c>
      <c r="I155" s="197" t="s">
        <v>10</v>
      </c>
      <c r="J155" s="198" t="s">
        <v>9</v>
      </c>
    </row>
    <row r="156" spans="1:10" ht="13.5" thickBot="1" x14ac:dyDescent="0.25">
      <c r="D156" s="4"/>
      <c r="E156" s="4"/>
      <c r="F156" s="3"/>
      <c r="G156" s="144"/>
      <c r="H156" s="3"/>
    </row>
    <row r="157" spans="1:10" s="80" customFormat="1" ht="39.75" customHeight="1" thickBot="1" x14ac:dyDescent="0.25">
      <c r="A157" s="291" t="s">
        <v>291</v>
      </c>
      <c r="B157" s="291"/>
      <c r="C157" s="291"/>
      <c r="D157" s="291"/>
      <c r="E157" s="292"/>
      <c r="F157" s="207">
        <f>SUM(F47:F155)</f>
        <v>6978.1561000000029</v>
      </c>
      <c r="G157" s="140"/>
      <c r="H157" s="146">
        <f>SUM(H3:H155)</f>
        <v>8475.1199999999917</v>
      </c>
      <c r="I157" s="289" t="s">
        <v>288</v>
      </c>
      <c r="J157" s="290"/>
    </row>
    <row r="158" spans="1:10" s="80" customFormat="1" x14ac:dyDescent="0.2">
      <c r="A158" s="129"/>
      <c r="B158" s="129"/>
      <c r="C158" s="129"/>
      <c r="D158" s="129"/>
      <c r="E158" s="129"/>
      <c r="F158" s="137"/>
      <c r="G158" s="137"/>
      <c r="H158" s="118"/>
      <c r="I158" s="104"/>
    </row>
    <row r="159" spans="1:10" ht="44.25" customHeight="1" x14ac:dyDescent="0.2">
      <c r="A159" s="295" t="s">
        <v>302</v>
      </c>
      <c r="B159" s="296"/>
      <c r="C159" s="296"/>
      <c r="D159" s="296"/>
      <c r="E159" s="296"/>
      <c r="F159" s="138">
        <f>SUM(F132:F155)</f>
        <v>85.620100000000008</v>
      </c>
      <c r="G159" s="141"/>
      <c r="H159" s="2"/>
    </row>
    <row r="160" spans="1:10" s="79" customFormat="1" ht="44.25" customHeight="1" x14ac:dyDescent="0.2">
      <c r="A160" s="305" t="s">
        <v>298</v>
      </c>
      <c r="B160" s="306"/>
      <c r="C160" s="306"/>
      <c r="D160" s="306"/>
      <c r="E160" s="306"/>
      <c r="F160" s="226">
        <f>F157-F159</f>
        <v>6892.5360000000028</v>
      </c>
      <c r="G160" s="141"/>
      <c r="H160" s="97"/>
    </row>
    <row r="161" spans="1:8" x14ac:dyDescent="0.2">
      <c r="H161" s="2"/>
    </row>
    <row r="162" spans="1:8" ht="33.75" customHeight="1" x14ac:dyDescent="0.2">
      <c r="A162" s="293" t="s">
        <v>289</v>
      </c>
      <c r="B162" s="294"/>
      <c r="C162" s="294"/>
      <c r="D162" s="294"/>
      <c r="E162" s="294"/>
      <c r="F162" s="139">
        <v>6892.5599999999995</v>
      </c>
      <c r="G162" s="142"/>
      <c r="H162" s="2"/>
    </row>
    <row r="163" spans="1:8" ht="37.5" customHeight="1" x14ac:dyDescent="0.2">
      <c r="F163" s="1"/>
      <c r="G163" s="80"/>
      <c r="H163" s="2"/>
    </row>
    <row r="164" spans="1:8" x14ac:dyDescent="0.2">
      <c r="H164" s="2"/>
    </row>
    <row r="165" spans="1:8" x14ac:dyDescent="0.2">
      <c r="H165" s="2"/>
    </row>
    <row r="166" spans="1:8" x14ac:dyDescent="0.2">
      <c r="H166" s="2"/>
    </row>
    <row r="167" spans="1:8" x14ac:dyDescent="0.2">
      <c r="H167" s="2"/>
    </row>
    <row r="168" spans="1:8" x14ac:dyDescent="0.2">
      <c r="H168" s="2"/>
    </row>
    <row r="169" spans="1:8" x14ac:dyDescent="0.2">
      <c r="H169" s="2"/>
    </row>
  </sheetData>
  <autoFilter ref="A2:J2"/>
  <sortState ref="A2:BG96">
    <sortCondition ref="E2:E96"/>
  </sortState>
  <mergeCells count="9">
    <mergeCell ref="I157:J157"/>
    <mergeCell ref="A157:E157"/>
    <mergeCell ref="A162:E162"/>
    <mergeCell ref="A159:E159"/>
    <mergeCell ref="A1:F1"/>
    <mergeCell ref="F60:H60"/>
    <mergeCell ref="E71:H71"/>
    <mergeCell ref="F85:H85"/>
    <mergeCell ref="A160:E160"/>
  </mergeCells>
  <pageMargins left="0.39370078740157483" right="0.19685039370078741" top="0.39370078740157483" bottom="0.39370078740157483" header="0.19685039370078741" footer="0.19685039370078741"/>
  <pageSetup paperSize="5" orientation="landscape" r:id="rId1"/>
  <headerFooter alignWithMargins="0"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13"/>
  <sheetViews>
    <sheetView workbookViewId="0">
      <selection sqref="A1:B1"/>
    </sheetView>
  </sheetViews>
  <sheetFormatPr defaultRowHeight="14.25" x14ac:dyDescent="0.2"/>
  <cols>
    <col min="1" max="1" width="14.21875" style="9" customWidth="1"/>
    <col min="2" max="3" width="8.88671875" style="9"/>
    <col min="4" max="4" width="19.5546875" style="9" customWidth="1"/>
    <col min="5" max="5" width="8.88671875" style="9"/>
    <col min="6" max="6" width="12.5546875" style="9" customWidth="1"/>
    <col min="7" max="7" width="10.6640625" style="9" customWidth="1"/>
    <col min="8" max="8" width="8.88671875" style="9"/>
    <col min="9" max="9" width="10" style="9" bestFit="1" customWidth="1"/>
    <col min="10" max="10" width="9" style="9" bestFit="1" customWidth="1"/>
    <col min="11" max="16384" width="8.88671875" style="9"/>
  </cols>
  <sheetData>
    <row r="1" spans="1:10" ht="15" x14ac:dyDescent="0.25">
      <c r="A1" s="277" t="s">
        <v>307</v>
      </c>
      <c r="B1" s="278"/>
      <c r="C1" s="238"/>
      <c r="D1" s="238"/>
      <c r="E1" s="238"/>
      <c r="F1" s="238"/>
      <c r="G1" s="238"/>
      <c r="H1" s="238"/>
      <c r="I1" s="238"/>
      <c r="J1" s="239"/>
    </row>
    <row r="2" spans="1:10" ht="78" customHeight="1" x14ac:dyDescent="0.2">
      <c r="A2" s="279" t="s">
        <v>311</v>
      </c>
      <c r="B2" s="312"/>
      <c r="C2" s="312"/>
      <c r="D2" s="312"/>
      <c r="E2" s="312"/>
      <c r="F2" s="312"/>
      <c r="G2" s="312"/>
      <c r="H2" s="312"/>
      <c r="I2" s="312"/>
      <c r="J2" s="313"/>
    </row>
    <row r="4" spans="1:10" s="6" customFormat="1" ht="25.5" x14ac:dyDescent="0.2">
      <c r="A4" s="105" t="s">
        <v>79</v>
      </c>
      <c r="B4" s="105" t="s">
        <v>80</v>
      </c>
      <c r="C4" s="105" t="s">
        <v>81</v>
      </c>
      <c r="D4" s="105" t="s">
        <v>82</v>
      </c>
      <c r="E4" s="105" t="s">
        <v>78</v>
      </c>
      <c r="F4" s="105" t="s">
        <v>83</v>
      </c>
      <c r="G4" s="106" t="s">
        <v>84</v>
      </c>
      <c r="H4" s="106" t="s">
        <v>85</v>
      </c>
      <c r="I4" s="106" t="s">
        <v>86</v>
      </c>
      <c r="J4" s="106" t="s">
        <v>87</v>
      </c>
    </row>
    <row r="5" spans="1:10" ht="25.5" x14ac:dyDescent="0.2">
      <c r="A5" s="13" t="s">
        <v>88</v>
      </c>
      <c r="B5" s="14" t="s">
        <v>89</v>
      </c>
      <c r="C5" s="14" t="s">
        <v>7</v>
      </c>
      <c r="D5" s="13" t="s">
        <v>91</v>
      </c>
      <c r="E5" s="33">
        <v>2099</v>
      </c>
      <c r="F5" s="13" t="s">
        <v>95</v>
      </c>
      <c r="G5" s="130">
        <v>851.56</v>
      </c>
      <c r="H5" s="15">
        <v>0</v>
      </c>
      <c r="I5" s="16"/>
      <c r="J5" s="15"/>
    </row>
    <row r="6" spans="1:10" ht="25.5" x14ac:dyDescent="0.2">
      <c r="A6" s="13" t="s">
        <v>88</v>
      </c>
      <c r="B6" s="14" t="s">
        <v>89</v>
      </c>
      <c r="C6" s="14" t="s">
        <v>8</v>
      </c>
      <c r="D6" s="13" t="s">
        <v>90</v>
      </c>
      <c r="E6" s="33">
        <v>2099</v>
      </c>
      <c r="F6" s="98" t="s">
        <v>95</v>
      </c>
      <c r="G6" s="130">
        <v>617.46</v>
      </c>
      <c r="H6" s="15">
        <v>0</v>
      </c>
      <c r="I6" s="16">
        <v>467.03</v>
      </c>
      <c r="J6" s="15">
        <v>0</v>
      </c>
    </row>
    <row r="8" spans="1:10" ht="15" x14ac:dyDescent="0.25">
      <c r="E8" s="307" t="s">
        <v>278</v>
      </c>
      <c r="F8" s="308"/>
      <c r="G8" s="225">
        <f>SUM(G5:G6)</f>
        <v>1469.02</v>
      </c>
    </row>
    <row r="10" spans="1:10" ht="15" x14ac:dyDescent="0.25">
      <c r="A10" s="272" t="s">
        <v>284</v>
      </c>
      <c r="B10" s="272"/>
      <c r="C10" s="272"/>
      <c r="D10" s="272"/>
      <c r="E10" s="272"/>
      <c r="F10" s="272"/>
      <c r="G10" s="272"/>
      <c r="H10" s="272"/>
      <c r="I10" s="272"/>
      <c r="J10" s="272"/>
    </row>
    <row r="11" spans="1:10" ht="15" thickBot="1" x14ac:dyDescent="0.25"/>
    <row r="12" spans="1:10" ht="16.5" thickTop="1" thickBot="1" x14ac:dyDescent="0.3">
      <c r="A12" s="309" t="s">
        <v>292</v>
      </c>
      <c r="B12" s="310"/>
      <c r="C12" s="310"/>
      <c r="D12" s="310"/>
      <c r="E12" s="310"/>
      <c r="F12" s="310"/>
      <c r="G12" s="310"/>
      <c r="H12" s="310"/>
      <c r="I12" s="310"/>
      <c r="J12" s="311"/>
    </row>
    <row r="13" spans="1:10" ht="15" thickTop="1" x14ac:dyDescent="0.2"/>
  </sheetData>
  <mergeCells count="5">
    <mergeCell ref="E8:F8"/>
    <mergeCell ref="A10:J10"/>
    <mergeCell ref="A12:J12"/>
    <mergeCell ref="A1:B1"/>
    <mergeCell ref="A2:J2"/>
  </mergeCells>
  <pageMargins left="0.39370078740157483" right="0.19685039370078741" top="0.39370078740157483" bottom="0.39370078740157483" header="0.19685039370078741" footer="0.19685039370078741"/>
  <pageSetup paperSize="5" orientation="landscape" r:id="rId1"/>
  <headerFoot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0"/>
  <sheetViews>
    <sheetView zoomScale="90" zoomScaleNormal="90" workbookViewId="0">
      <selection sqref="A1:L1"/>
    </sheetView>
  </sheetViews>
  <sheetFormatPr defaultRowHeight="15" x14ac:dyDescent="0.2"/>
  <cols>
    <col min="1" max="1" width="10" style="6" customWidth="1"/>
    <col min="5" max="5" width="18.21875" customWidth="1"/>
    <col min="7" max="7" width="7.21875" bestFit="1" customWidth="1"/>
    <col min="8" max="8" width="6.44140625" bestFit="1" customWidth="1"/>
    <col min="9" max="9" width="7.21875" bestFit="1" customWidth="1"/>
    <col min="10" max="10" width="7" customWidth="1"/>
    <col min="11" max="11" width="13.77734375" customWidth="1"/>
    <col min="15" max="15" width="28.44140625" bestFit="1" customWidth="1"/>
    <col min="16" max="16" width="26" bestFit="1" customWidth="1"/>
  </cols>
  <sheetData>
    <row r="1" spans="1:16" ht="15.75" x14ac:dyDescent="0.2">
      <c r="A1" s="284" t="s">
        <v>309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6" ht="63.75" x14ac:dyDescent="0.2">
      <c r="A2" s="60" t="s">
        <v>208</v>
      </c>
      <c r="B2" s="61" t="s">
        <v>207</v>
      </c>
      <c r="C2" s="61" t="s">
        <v>206</v>
      </c>
      <c r="D2" s="61" t="s">
        <v>205</v>
      </c>
      <c r="E2" s="60" t="s">
        <v>204</v>
      </c>
      <c r="F2" s="62" t="s">
        <v>203</v>
      </c>
      <c r="G2" s="61" t="s">
        <v>202</v>
      </c>
      <c r="H2" s="62" t="s">
        <v>201</v>
      </c>
      <c r="I2" s="61" t="s">
        <v>200</v>
      </c>
      <c r="J2" s="61" t="s">
        <v>199</v>
      </c>
      <c r="K2" s="60" t="s">
        <v>198</v>
      </c>
      <c r="L2" s="61" t="s">
        <v>197</v>
      </c>
      <c r="M2" s="60" t="s">
        <v>196</v>
      </c>
      <c r="N2" s="61" t="s">
        <v>195</v>
      </c>
      <c r="O2" s="60" t="s">
        <v>194</v>
      </c>
      <c r="P2" s="60" t="s">
        <v>193</v>
      </c>
    </row>
    <row r="3" spans="1:16" x14ac:dyDescent="0.2">
      <c r="A3" s="34">
        <v>42005</v>
      </c>
      <c r="B3" s="33" t="s">
        <v>127</v>
      </c>
    </row>
    <row r="4" spans="1:16" x14ac:dyDescent="0.2">
      <c r="A4" s="40">
        <v>42036</v>
      </c>
      <c r="B4" s="33" t="s">
        <v>127</v>
      </c>
    </row>
    <row r="5" spans="1:16" x14ac:dyDescent="0.2">
      <c r="A5" s="64"/>
      <c r="B5" s="65"/>
    </row>
    <row r="6" spans="1:16" x14ac:dyDescent="0.2">
      <c r="A6" s="285">
        <v>42064</v>
      </c>
      <c r="B6" s="45" t="s">
        <v>209</v>
      </c>
      <c r="C6" s="52">
        <v>42068</v>
      </c>
      <c r="D6" s="51">
        <v>42072</v>
      </c>
      <c r="E6" s="50" t="s">
        <v>114</v>
      </c>
      <c r="F6" s="87">
        <v>27.09</v>
      </c>
      <c r="G6" s="45" t="s">
        <v>1</v>
      </c>
      <c r="H6" s="66">
        <v>27.09</v>
      </c>
      <c r="I6" s="45" t="s">
        <v>1</v>
      </c>
      <c r="J6" s="45" t="s">
        <v>97</v>
      </c>
      <c r="K6" s="44" t="s">
        <v>100</v>
      </c>
      <c r="L6" s="45" t="s">
        <v>8</v>
      </c>
      <c r="M6" s="67" t="s">
        <v>90</v>
      </c>
      <c r="N6" s="45" t="s">
        <v>113</v>
      </c>
      <c r="O6" s="44" t="s">
        <v>112</v>
      </c>
      <c r="P6" s="44" t="s">
        <v>210</v>
      </c>
    </row>
    <row r="7" spans="1:16" x14ac:dyDescent="0.2">
      <c r="A7" s="285"/>
      <c r="B7" s="45" t="s">
        <v>211</v>
      </c>
      <c r="C7" s="52">
        <v>42077</v>
      </c>
      <c r="D7" s="51">
        <v>42079</v>
      </c>
      <c r="E7" s="50" t="s">
        <v>212</v>
      </c>
      <c r="F7" s="87">
        <v>324.23</v>
      </c>
      <c r="G7" s="45" t="s">
        <v>1</v>
      </c>
      <c r="H7" s="66">
        <v>324.23</v>
      </c>
      <c r="I7" s="45" t="s">
        <v>1</v>
      </c>
      <c r="J7" s="45" t="s">
        <v>97</v>
      </c>
      <c r="K7" s="44" t="s">
        <v>100</v>
      </c>
      <c r="L7" s="45" t="s">
        <v>8</v>
      </c>
      <c r="M7" s="67" t="s">
        <v>90</v>
      </c>
      <c r="N7" s="45" t="s">
        <v>213</v>
      </c>
      <c r="O7" s="44" t="s">
        <v>214</v>
      </c>
      <c r="P7" s="44" t="s">
        <v>215</v>
      </c>
    </row>
    <row r="8" spans="1:16" x14ac:dyDescent="0.2">
      <c r="A8" s="18"/>
    </row>
    <row r="9" spans="1:16" x14ac:dyDescent="0.2">
      <c r="A9" s="40">
        <v>42095</v>
      </c>
      <c r="B9" s="33" t="s">
        <v>127</v>
      </c>
    </row>
    <row r="11" spans="1:16" x14ac:dyDescent="0.2">
      <c r="A11" s="68">
        <v>42125</v>
      </c>
      <c r="B11" s="33" t="s">
        <v>127</v>
      </c>
    </row>
    <row r="13" spans="1:16" x14ac:dyDescent="0.2">
      <c r="A13" s="285">
        <v>42156</v>
      </c>
      <c r="B13" s="14" t="s">
        <v>216</v>
      </c>
      <c r="C13" s="39">
        <v>42162</v>
      </c>
      <c r="D13" s="30">
        <v>42163</v>
      </c>
      <c r="E13" s="29" t="s">
        <v>212</v>
      </c>
      <c r="F13" s="77">
        <v>128.21</v>
      </c>
      <c r="G13" s="33" t="s">
        <v>1</v>
      </c>
      <c r="H13" s="38">
        <v>128.21</v>
      </c>
      <c r="I13" s="33" t="s">
        <v>1</v>
      </c>
      <c r="J13" s="33" t="s">
        <v>97</v>
      </c>
      <c r="K13" s="37" t="s">
        <v>100</v>
      </c>
      <c r="L13" s="33" t="s">
        <v>8</v>
      </c>
      <c r="M13" s="41" t="s">
        <v>90</v>
      </c>
      <c r="N13" s="14" t="s">
        <v>213</v>
      </c>
      <c r="O13" s="36" t="s">
        <v>214</v>
      </c>
      <c r="P13" s="36" t="s">
        <v>217</v>
      </c>
    </row>
    <row r="14" spans="1:16" x14ac:dyDescent="0.2">
      <c r="A14" s="286"/>
      <c r="B14" s="14" t="s">
        <v>218</v>
      </c>
      <c r="C14" s="39">
        <v>42180</v>
      </c>
      <c r="D14" s="30">
        <v>42181</v>
      </c>
      <c r="E14" s="29" t="s">
        <v>219</v>
      </c>
      <c r="F14" s="77">
        <v>450.87</v>
      </c>
      <c r="G14" s="33" t="s">
        <v>1</v>
      </c>
      <c r="H14" s="38">
        <v>450.87</v>
      </c>
      <c r="I14" s="33" t="s">
        <v>1</v>
      </c>
      <c r="J14" s="33" t="s">
        <v>97</v>
      </c>
      <c r="K14" s="37" t="s">
        <v>100</v>
      </c>
      <c r="L14" s="33" t="s">
        <v>7</v>
      </c>
      <c r="M14" s="41" t="s">
        <v>91</v>
      </c>
      <c r="N14" s="14" t="s">
        <v>220</v>
      </c>
      <c r="O14" s="36" t="s">
        <v>221</v>
      </c>
      <c r="P14" s="36" t="s">
        <v>222</v>
      </c>
    </row>
    <row r="15" spans="1:16" x14ac:dyDescent="0.2">
      <c r="A15" s="286"/>
      <c r="B15" s="14" t="s">
        <v>223</v>
      </c>
      <c r="C15" s="39">
        <v>42180</v>
      </c>
      <c r="D15" s="30">
        <v>42181</v>
      </c>
      <c r="E15" s="29" t="s">
        <v>224</v>
      </c>
      <c r="F15" s="77">
        <v>295.42</v>
      </c>
      <c r="G15" s="33" t="s">
        <v>1</v>
      </c>
      <c r="H15" s="38">
        <v>295.42</v>
      </c>
      <c r="I15" s="33" t="s">
        <v>1</v>
      </c>
      <c r="J15" s="33" t="s">
        <v>97</v>
      </c>
      <c r="K15" s="37" t="s">
        <v>100</v>
      </c>
      <c r="L15" s="33" t="s">
        <v>7</v>
      </c>
      <c r="M15" s="41" t="s">
        <v>91</v>
      </c>
      <c r="N15" s="14" t="s">
        <v>225</v>
      </c>
      <c r="O15" s="36" t="s">
        <v>226</v>
      </c>
      <c r="P15" s="36" t="s">
        <v>227</v>
      </c>
    </row>
    <row r="16" spans="1:16" x14ac:dyDescent="0.2">
      <c r="F16" s="69"/>
      <c r="G16" s="69"/>
      <c r="H16" s="69"/>
      <c r="I16" s="69"/>
      <c r="J16" s="69"/>
      <c r="K16" s="69"/>
      <c r="L16" s="69"/>
      <c r="M16" s="69"/>
    </row>
    <row r="17" spans="1:16" x14ac:dyDescent="0.2">
      <c r="A17" s="285">
        <v>42186</v>
      </c>
      <c r="B17" s="14" t="s">
        <v>228</v>
      </c>
      <c r="C17" s="39">
        <v>42201</v>
      </c>
      <c r="D17" s="30">
        <v>42205</v>
      </c>
      <c r="E17" s="29" t="s">
        <v>98</v>
      </c>
      <c r="F17" s="77">
        <v>214.29</v>
      </c>
      <c r="G17" s="33" t="s">
        <v>1</v>
      </c>
      <c r="H17" s="38">
        <v>214.29</v>
      </c>
      <c r="I17" s="33" t="s">
        <v>1</v>
      </c>
      <c r="J17" s="33" t="s">
        <v>97</v>
      </c>
      <c r="K17" s="37" t="s">
        <v>100</v>
      </c>
      <c r="L17" s="33" t="s">
        <v>7</v>
      </c>
      <c r="M17" s="41" t="s">
        <v>91</v>
      </c>
      <c r="N17" s="14" t="s">
        <v>225</v>
      </c>
      <c r="O17" s="36" t="s">
        <v>226</v>
      </c>
      <c r="P17" s="36" t="s">
        <v>229</v>
      </c>
    </row>
    <row r="18" spans="1:16" x14ac:dyDescent="0.2">
      <c r="A18" s="286"/>
      <c r="B18" s="14" t="s">
        <v>230</v>
      </c>
      <c r="C18" s="39">
        <v>42215</v>
      </c>
      <c r="D18" s="30">
        <v>42216</v>
      </c>
      <c r="E18" s="29" t="s">
        <v>132</v>
      </c>
      <c r="F18" s="85">
        <v>209.7</v>
      </c>
      <c r="G18" s="14" t="s">
        <v>1</v>
      </c>
      <c r="H18" s="70">
        <v>209.7</v>
      </c>
      <c r="I18" s="14" t="s">
        <v>1</v>
      </c>
      <c r="J18" s="14" t="s">
        <v>97</v>
      </c>
      <c r="K18" s="36" t="s">
        <v>100</v>
      </c>
      <c r="L18" s="14" t="s">
        <v>8</v>
      </c>
      <c r="M18" s="71" t="s">
        <v>90</v>
      </c>
      <c r="N18" s="14" t="s">
        <v>134</v>
      </c>
      <c r="O18" s="36" t="s">
        <v>133</v>
      </c>
      <c r="P18" s="36" t="s">
        <v>231</v>
      </c>
    </row>
    <row r="20" spans="1:16" x14ac:dyDescent="0.2">
      <c r="A20" s="68">
        <v>42217</v>
      </c>
      <c r="B20" s="33" t="s">
        <v>127</v>
      </c>
      <c r="L20" s="72"/>
    </row>
    <row r="22" spans="1:16" x14ac:dyDescent="0.2">
      <c r="A22" s="34">
        <v>42248</v>
      </c>
      <c r="B22" s="33" t="s">
        <v>127</v>
      </c>
    </row>
    <row r="24" spans="1:16" x14ac:dyDescent="0.2">
      <c r="A24" s="68">
        <v>42278</v>
      </c>
      <c r="B24" s="33" t="s">
        <v>127</v>
      </c>
    </row>
    <row r="26" spans="1:16" x14ac:dyDescent="0.2">
      <c r="A26" s="68">
        <v>42309</v>
      </c>
      <c r="B26" s="33" t="s">
        <v>127</v>
      </c>
    </row>
    <row r="28" spans="1:16" x14ac:dyDescent="0.2">
      <c r="A28" s="34">
        <v>42339</v>
      </c>
      <c r="B28" s="33" t="s">
        <v>127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 x14ac:dyDescent="0.2">
      <c r="A29" s="115"/>
      <c r="B29" s="56"/>
      <c r="C29" s="116"/>
      <c r="D29" s="206"/>
      <c r="E29" s="206"/>
      <c r="F29" s="206"/>
      <c r="G29" s="116"/>
      <c r="H29" s="116"/>
      <c r="I29" s="116"/>
      <c r="J29" s="116"/>
      <c r="K29" s="116"/>
      <c r="L29" s="116"/>
      <c r="M29" s="116"/>
      <c r="N29" s="116"/>
      <c r="O29" s="116"/>
      <c r="P29" s="116"/>
    </row>
    <row r="30" spans="1:16" ht="15.75" x14ac:dyDescent="0.25">
      <c r="A30" s="282" t="s">
        <v>283</v>
      </c>
      <c r="B30" s="283"/>
      <c r="C30" s="283"/>
      <c r="D30" s="283"/>
      <c r="E30" s="283"/>
      <c r="F30" s="205">
        <f>SUM(F6:F18)</f>
        <v>1649.81</v>
      </c>
    </row>
  </sheetData>
  <mergeCells count="5">
    <mergeCell ref="A6:A7"/>
    <mergeCell ref="A13:A15"/>
    <mergeCell ref="A17:A18"/>
    <mergeCell ref="A30:E30"/>
    <mergeCell ref="A1:L1"/>
  </mergeCells>
  <pageMargins left="0.39370078740157483" right="0.19685039370078741" top="0.39370078740157483" bottom="0.39370078740157483" header="0.19685039370078741" footer="0.19685039370078741"/>
  <pageSetup paperSize="5" scale="77" fitToHeight="0" orientation="landscape" r:id="rId1"/>
  <headerFoot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26"/>
  <sheetViews>
    <sheetView workbookViewId="0">
      <selection sqref="A1:F1"/>
    </sheetView>
  </sheetViews>
  <sheetFormatPr defaultRowHeight="12.75" x14ac:dyDescent="0.2"/>
  <cols>
    <col min="1" max="1" width="7.109375" style="1" customWidth="1"/>
    <col min="2" max="2" width="6.21875" style="1" customWidth="1"/>
    <col min="3" max="3" width="9.21875" style="1" customWidth="1"/>
    <col min="4" max="4" width="9.44140625" style="1" customWidth="1"/>
    <col min="5" max="5" width="10.109375" style="253" customWidth="1"/>
    <col min="6" max="6" width="10.109375" style="80" customWidth="1"/>
    <col min="7" max="7" width="10.33203125" style="253" customWidth="1"/>
    <col min="8" max="8" width="14" style="1" bestFit="1" customWidth="1"/>
    <col min="9" max="9" width="50.77734375" style="1" customWidth="1"/>
    <col min="10" max="16384" width="8.88671875" style="1"/>
  </cols>
  <sheetData>
    <row r="1" spans="1:9" x14ac:dyDescent="0.2">
      <c r="A1" s="297" t="s">
        <v>310</v>
      </c>
      <c r="B1" s="297"/>
      <c r="C1" s="297"/>
      <c r="D1" s="297"/>
      <c r="E1" s="297"/>
      <c r="F1" s="297"/>
    </row>
    <row r="2" spans="1:9" ht="38.25" x14ac:dyDescent="0.2">
      <c r="A2" s="111" t="s">
        <v>78</v>
      </c>
      <c r="B2" s="110" t="s">
        <v>77</v>
      </c>
      <c r="C2" s="111" t="s">
        <v>76</v>
      </c>
      <c r="D2" s="110" t="s">
        <v>75</v>
      </c>
      <c r="E2" s="255" t="s">
        <v>290</v>
      </c>
      <c r="F2" s="121"/>
      <c r="G2" s="263" t="s">
        <v>313</v>
      </c>
      <c r="H2" s="110" t="s">
        <v>74</v>
      </c>
      <c r="I2" s="110" t="s">
        <v>73</v>
      </c>
    </row>
    <row r="3" spans="1:9" x14ac:dyDescent="0.2">
      <c r="A3" s="199" t="s">
        <v>97</v>
      </c>
      <c r="B3" s="200" t="s">
        <v>8</v>
      </c>
      <c r="C3" s="201">
        <v>42072</v>
      </c>
      <c r="D3" s="201">
        <v>42118</v>
      </c>
      <c r="E3" s="260">
        <f>G3*1.13</f>
        <v>27.086099999999995</v>
      </c>
      <c r="F3" s="103"/>
      <c r="G3" s="264">
        <v>23.97</v>
      </c>
      <c r="H3" s="203" t="s">
        <v>30</v>
      </c>
      <c r="I3" s="204" t="s">
        <v>232</v>
      </c>
    </row>
    <row r="4" spans="1:9" x14ac:dyDescent="0.2">
      <c r="A4" s="147" t="s">
        <v>97</v>
      </c>
      <c r="B4" s="148" t="s">
        <v>8</v>
      </c>
      <c r="C4" s="149">
        <v>42072</v>
      </c>
      <c r="D4" s="149">
        <v>42118</v>
      </c>
      <c r="E4" s="174"/>
      <c r="F4" s="104"/>
      <c r="G4" s="181">
        <v>0.3</v>
      </c>
      <c r="H4" s="148" t="s">
        <v>30</v>
      </c>
      <c r="I4" s="177" t="s">
        <v>29</v>
      </c>
    </row>
    <row r="5" spans="1:9" x14ac:dyDescent="0.2">
      <c r="A5" s="147" t="s">
        <v>97</v>
      </c>
      <c r="B5" s="148" t="s">
        <v>8</v>
      </c>
      <c r="C5" s="202">
        <v>42079</v>
      </c>
      <c r="D5" s="202">
        <v>42118</v>
      </c>
      <c r="E5" s="150">
        <f>G5*1.13</f>
        <v>324.23089999999996</v>
      </c>
      <c r="F5" s="103"/>
      <c r="G5" s="180">
        <v>286.93</v>
      </c>
      <c r="H5" s="176" t="s">
        <v>212</v>
      </c>
      <c r="I5" s="177" t="s">
        <v>233</v>
      </c>
    </row>
    <row r="6" spans="1:9" x14ac:dyDescent="0.2">
      <c r="A6" s="147" t="s">
        <v>97</v>
      </c>
      <c r="B6" s="148" t="s">
        <v>8</v>
      </c>
      <c r="C6" s="149">
        <v>42079</v>
      </c>
      <c r="D6" s="149">
        <v>42118</v>
      </c>
      <c r="E6" s="174"/>
      <c r="F6" s="104"/>
      <c r="G6" s="181">
        <v>3.53</v>
      </c>
      <c r="H6" s="148" t="s">
        <v>212</v>
      </c>
      <c r="I6" s="177" t="s">
        <v>234</v>
      </c>
    </row>
    <row r="7" spans="1:9" x14ac:dyDescent="0.2">
      <c r="A7" s="147" t="s">
        <v>97</v>
      </c>
      <c r="B7" s="148" t="s">
        <v>8</v>
      </c>
      <c r="C7" s="149">
        <v>42163</v>
      </c>
      <c r="D7" s="149">
        <v>42209</v>
      </c>
      <c r="E7" s="174"/>
      <c r="F7" s="104"/>
      <c r="G7" s="181">
        <v>1.4</v>
      </c>
      <c r="H7" s="148" t="s">
        <v>212</v>
      </c>
      <c r="I7" s="177" t="s">
        <v>234</v>
      </c>
    </row>
    <row r="8" spans="1:9" x14ac:dyDescent="0.2">
      <c r="A8" s="147" t="s">
        <v>97</v>
      </c>
      <c r="B8" s="148" t="s">
        <v>8</v>
      </c>
      <c r="C8" s="202">
        <v>42163</v>
      </c>
      <c r="D8" s="202">
        <v>42209</v>
      </c>
      <c r="E8" s="150">
        <f>G8*1.13</f>
        <v>128.20979999999997</v>
      </c>
      <c r="F8" s="103"/>
      <c r="G8" s="180">
        <v>113.46</v>
      </c>
      <c r="H8" s="176" t="s">
        <v>212</v>
      </c>
      <c r="I8" s="177" t="s">
        <v>236</v>
      </c>
    </row>
    <row r="9" spans="1:9" x14ac:dyDescent="0.2">
      <c r="A9" s="147" t="s">
        <v>97</v>
      </c>
      <c r="B9" s="148" t="s">
        <v>8</v>
      </c>
      <c r="C9" s="202">
        <v>42216</v>
      </c>
      <c r="D9" s="202">
        <v>42237</v>
      </c>
      <c r="E9" s="150">
        <f>G9*1.13</f>
        <v>209.7054</v>
      </c>
      <c r="F9" s="103"/>
      <c r="G9" s="180">
        <v>185.58</v>
      </c>
      <c r="H9" s="176" t="s">
        <v>62</v>
      </c>
      <c r="I9" s="177" t="s">
        <v>235</v>
      </c>
    </row>
    <row r="10" spans="1:9" x14ac:dyDescent="0.2">
      <c r="A10" s="147" t="s">
        <v>97</v>
      </c>
      <c r="B10" s="148" t="s">
        <v>8</v>
      </c>
      <c r="C10" s="149">
        <v>42216</v>
      </c>
      <c r="D10" s="149">
        <v>42237</v>
      </c>
      <c r="E10" s="261"/>
      <c r="F10" s="104"/>
      <c r="G10" s="265">
        <v>2.29</v>
      </c>
      <c r="H10" s="148" t="s">
        <v>62</v>
      </c>
      <c r="I10" s="177" t="s">
        <v>61</v>
      </c>
    </row>
    <row r="11" spans="1:9" x14ac:dyDescent="0.2">
      <c r="A11" s="147"/>
      <c r="B11" s="148"/>
      <c r="C11" s="202"/>
      <c r="D11" s="202"/>
      <c r="E11" s="150"/>
      <c r="F11" s="103"/>
      <c r="G11" s="180"/>
      <c r="H11" s="176"/>
      <c r="I11" s="177"/>
    </row>
    <row r="12" spans="1:9" s="79" customFormat="1" ht="29.25" customHeight="1" x14ac:dyDescent="0.2">
      <c r="A12" s="319" t="s">
        <v>300</v>
      </c>
      <c r="B12" s="320"/>
      <c r="C12" s="320"/>
      <c r="D12" s="320"/>
      <c r="E12" s="258">
        <f>SUM(E3:E11)</f>
        <v>689.23219999999992</v>
      </c>
      <c r="F12" s="118"/>
      <c r="G12" s="252">
        <f>SUM(G3:G11)</f>
        <v>617.45999999999992</v>
      </c>
      <c r="H12" s="314" t="s">
        <v>303</v>
      </c>
      <c r="I12" s="315"/>
    </row>
    <row r="13" spans="1:9" ht="13.5" thickBot="1" x14ac:dyDescent="0.25">
      <c r="A13" s="208"/>
      <c r="B13" s="209"/>
      <c r="C13" s="210"/>
      <c r="D13" s="210"/>
      <c r="E13" s="262"/>
      <c r="F13" s="211"/>
      <c r="G13" s="266"/>
      <c r="H13" s="212"/>
      <c r="I13" s="213"/>
    </row>
    <row r="14" spans="1:9" ht="14.25" thickTop="1" thickBot="1" x14ac:dyDescent="0.25">
      <c r="A14" s="147"/>
      <c r="B14" s="148"/>
      <c r="C14" s="202"/>
      <c r="D14" s="202"/>
      <c r="E14" s="150"/>
      <c r="F14" s="103"/>
      <c r="G14" s="180"/>
      <c r="H14" s="176"/>
      <c r="I14" s="177"/>
    </row>
    <row r="15" spans="1:9" ht="13.5" thickTop="1" x14ac:dyDescent="0.2">
      <c r="A15" s="147" t="s">
        <v>97</v>
      </c>
      <c r="B15" s="148" t="s">
        <v>7</v>
      </c>
      <c r="C15" s="202">
        <v>42181</v>
      </c>
      <c r="D15" s="202">
        <v>42209</v>
      </c>
      <c r="E15" s="150">
        <f>G15*1.13</f>
        <v>450.86999999999995</v>
      </c>
      <c r="F15" s="103"/>
      <c r="G15" s="267">
        <v>399</v>
      </c>
      <c r="H15" s="176" t="s">
        <v>102</v>
      </c>
      <c r="I15" s="177" t="s">
        <v>103</v>
      </c>
    </row>
    <row r="16" spans="1:9" x14ac:dyDescent="0.2">
      <c r="A16" s="147" t="s">
        <v>97</v>
      </c>
      <c r="B16" s="148" t="s">
        <v>7</v>
      </c>
      <c r="C16" s="149">
        <v>42181</v>
      </c>
      <c r="D16" s="149">
        <v>42209</v>
      </c>
      <c r="E16" s="174"/>
      <c r="F16" s="104"/>
      <c r="G16" s="268">
        <v>0.7</v>
      </c>
      <c r="H16" s="148" t="s">
        <v>102</v>
      </c>
      <c r="I16" s="177" t="s">
        <v>104</v>
      </c>
    </row>
    <row r="17" spans="1:9" x14ac:dyDescent="0.2">
      <c r="A17" s="147" t="s">
        <v>97</v>
      </c>
      <c r="B17" s="148" t="s">
        <v>7</v>
      </c>
      <c r="C17" s="202">
        <v>42181</v>
      </c>
      <c r="D17" s="202">
        <v>42209</v>
      </c>
      <c r="E17" s="150">
        <f>G17*1.13</f>
        <v>295.41589999999997</v>
      </c>
      <c r="F17" s="103"/>
      <c r="G17" s="269">
        <v>261.43</v>
      </c>
      <c r="H17" s="176" t="s">
        <v>105</v>
      </c>
      <c r="I17" s="177" t="s">
        <v>106</v>
      </c>
    </row>
    <row r="18" spans="1:9" x14ac:dyDescent="0.2">
      <c r="A18" s="147" t="s">
        <v>97</v>
      </c>
      <c r="B18" s="148" t="s">
        <v>7</v>
      </c>
      <c r="C18" s="149">
        <v>42181</v>
      </c>
      <c r="D18" s="149">
        <v>42209</v>
      </c>
      <c r="E18" s="174"/>
      <c r="F18" s="104"/>
      <c r="G18" s="268">
        <v>0.46</v>
      </c>
      <c r="H18" s="148" t="s">
        <v>105</v>
      </c>
      <c r="I18" s="177" t="s">
        <v>107</v>
      </c>
    </row>
    <row r="19" spans="1:9" x14ac:dyDescent="0.2">
      <c r="A19" s="147" t="s">
        <v>97</v>
      </c>
      <c r="B19" s="148" t="s">
        <v>7</v>
      </c>
      <c r="C19" s="202">
        <v>42205</v>
      </c>
      <c r="D19" s="202">
        <v>42237</v>
      </c>
      <c r="E19" s="150">
        <f>G19*1.13</f>
        <v>214.29319999999996</v>
      </c>
      <c r="F19" s="103"/>
      <c r="G19" s="269">
        <v>189.64</v>
      </c>
      <c r="H19" s="176" t="s">
        <v>98</v>
      </c>
      <c r="I19" s="177" t="s">
        <v>99</v>
      </c>
    </row>
    <row r="20" spans="1:9" ht="13.5" thickBot="1" x14ac:dyDescent="0.25">
      <c r="A20" s="147" t="s">
        <v>97</v>
      </c>
      <c r="B20" s="148" t="s">
        <v>7</v>
      </c>
      <c r="C20" s="149">
        <v>42205</v>
      </c>
      <c r="D20" s="149">
        <v>42237</v>
      </c>
      <c r="E20" s="174"/>
      <c r="F20" s="104"/>
      <c r="G20" s="270">
        <v>0.33</v>
      </c>
      <c r="H20" s="148" t="s">
        <v>98</v>
      </c>
      <c r="I20" s="177" t="s">
        <v>101</v>
      </c>
    </row>
    <row r="21" spans="1:9" ht="13.5" thickTop="1" x14ac:dyDescent="0.2">
      <c r="A21" s="147"/>
      <c r="B21" s="148"/>
      <c r="C21" s="149"/>
      <c r="D21" s="149"/>
      <c r="E21" s="261"/>
      <c r="F21" s="104"/>
      <c r="G21" s="265"/>
      <c r="H21" s="148"/>
      <c r="I21" s="177"/>
    </row>
    <row r="22" spans="1:9" s="79" customFormat="1" ht="31.5" customHeight="1" x14ac:dyDescent="0.2">
      <c r="A22" s="319" t="s">
        <v>301</v>
      </c>
      <c r="B22" s="320"/>
      <c r="C22" s="320"/>
      <c r="D22" s="320"/>
      <c r="E22" s="258">
        <f>SUM(E15:E21)</f>
        <v>960.57909999999981</v>
      </c>
      <c r="F22" s="118"/>
      <c r="G22" s="252">
        <f>SUM(G15:G21)</f>
        <v>851.56000000000006</v>
      </c>
      <c r="H22" s="318" t="s">
        <v>304</v>
      </c>
      <c r="I22" s="315"/>
    </row>
    <row r="23" spans="1:9" ht="13.5" thickBot="1" x14ac:dyDescent="0.25"/>
    <row r="24" spans="1:9" ht="34.5" customHeight="1" thickTop="1" thickBot="1" x14ac:dyDescent="0.25">
      <c r="G24" s="271">
        <f>SUM(G15:G20)</f>
        <v>851.56000000000006</v>
      </c>
      <c r="H24" s="316" t="s">
        <v>293</v>
      </c>
      <c r="I24" s="317"/>
    </row>
    <row r="25" spans="1:9" ht="13.5" thickTop="1" x14ac:dyDescent="0.2"/>
    <row r="26" spans="1:9" s="79" customFormat="1" ht="51" customHeight="1" x14ac:dyDescent="0.2">
      <c r="A26" s="293" t="s">
        <v>305</v>
      </c>
      <c r="B26" s="294"/>
      <c r="C26" s="294"/>
      <c r="D26" s="294"/>
      <c r="E26" s="259">
        <f>+E12+E22</f>
        <v>1649.8112999999998</v>
      </c>
      <c r="F26" s="118"/>
      <c r="G26" s="252">
        <f>G12+G22</f>
        <v>1469.02</v>
      </c>
      <c r="H26" s="314" t="s">
        <v>294</v>
      </c>
      <c r="I26" s="315"/>
    </row>
  </sheetData>
  <mergeCells count="8">
    <mergeCell ref="H26:I26"/>
    <mergeCell ref="A26:D26"/>
    <mergeCell ref="H24:I24"/>
    <mergeCell ref="A1:F1"/>
    <mergeCell ref="H22:I22"/>
    <mergeCell ref="A12:D12"/>
    <mergeCell ref="H12:I12"/>
    <mergeCell ref="A22:D22"/>
  </mergeCells>
  <pageMargins left="0.39370078740157483" right="0.59055118110236227" top="0.39370078740157483" bottom="0.39370078740157483" header="0.19685039370078741" footer="0.19685039370078741"/>
  <pageSetup paperSize="5" orientation="landscape" r:id="rId1"/>
  <headerFooter alignWithMargins="0"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16"/>
  <sheetViews>
    <sheetView workbookViewId="0">
      <selection sqref="A1:B1"/>
    </sheetView>
  </sheetViews>
  <sheetFormatPr defaultRowHeight="14.25" x14ac:dyDescent="0.2"/>
  <cols>
    <col min="1" max="1" width="14.21875" style="9" customWidth="1"/>
    <col min="2" max="3" width="8.88671875" style="9"/>
    <col min="4" max="4" width="19.5546875" style="9" customWidth="1"/>
    <col min="5" max="5" width="8.88671875" style="9"/>
    <col min="6" max="6" width="12.5546875" style="9" customWidth="1"/>
    <col min="7" max="7" width="10.6640625" style="9" customWidth="1"/>
    <col min="8" max="8" width="8.88671875" style="9"/>
    <col min="9" max="9" width="10" style="9" bestFit="1" customWidth="1"/>
    <col min="10" max="10" width="9" style="9" bestFit="1" customWidth="1"/>
    <col min="11" max="16384" width="8.88671875" style="9"/>
  </cols>
  <sheetData>
    <row r="1" spans="1:10" ht="15" x14ac:dyDescent="0.25">
      <c r="A1" s="277" t="s">
        <v>307</v>
      </c>
      <c r="B1" s="278"/>
      <c r="C1" s="238"/>
      <c r="D1" s="238"/>
      <c r="E1" s="238"/>
      <c r="F1" s="238"/>
      <c r="G1" s="238"/>
      <c r="H1" s="238"/>
      <c r="I1" s="238"/>
      <c r="J1" s="239"/>
    </row>
    <row r="2" spans="1:10" ht="45.75" customHeight="1" x14ac:dyDescent="0.2">
      <c r="A2" s="279" t="s">
        <v>312</v>
      </c>
      <c r="B2" s="280"/>
      <c r="C2" s="280"/>
      <c r="D2" s="280"/>
      <c r="E2" s="280"/>
      <c r="F2" s="280"/>
      <c r="G2" s="280"/>
      <c r="H2" s="280"/>
      <c r="I2" s="280"/>
      <c r="J2" s="281"/>
    </row>
    <row r="4" spans="1:10" s="6" customFormat="1" ht="25.5" x14ac:dyDescent="0.2">
      <c r="A4" s="105" t="s">
        <v>79</v>
      </c>
      <c r="B4" s="105" t="s">
        <v>80</v>
      </c>
      <c r="C4" s="105" t="s">
        <v>81</v>
      </c>
      <c r="D4" s="105" t="s">
        <v>82</v>
      </c>
      <c r="E4" s="105" t="s">
        <v>78</v>
      </c>
      <c r="F4" s="105" t="s">
        <v>83</v>
      </c>
      <c r="G4" s="106" t="s">
        <v>84</v>
      </c>
      <c r="H4" s="106" t="s">
        <v>85</v>
      </c>
      <c r="I4" s="106" t="s">
        <v>86</v>
      </c>
      <c r="J4" s="107" t="s">
        <v>87</v>
      </c>
    </row>
    <row r="5" spans="1:10" s="17" customFormat="1" x14ac:dyDescent="0.2"/>
    <row r="6" spans="1:10" ht="25.5" x14ac:dyDescent="0.2">
      <c r="A6" s="13" t="s">
        <v>88</v>
      </c>
      <c r="B6" s="14" t="s">
        <v>89</v>
      </c>
      <c r="C6" s="14" t="s">
        <v>7</v>
      </c>
      <c r="D6" s="13" t="s">
        <v>91</v>
      </c>
      <c r="E6" s="33">
        <v>3050</v>
      </c>
      <c r="F6" s="98" t="s">
        <v>96</v>
      </c>
      <c r="G6" s="130">
        <v>71.56</v>
      </c>
      <c r="H6" s="15">
        <v>0</v>
      </c>
      <c r="I6" s="15">
        <v>70.88</v>
      </c>
      <c r="J6" s="15">
        <v>0</v>
      </c>
    </row>
    <row r="7" spans="1:10" ht="25.5" x14ac:dyDescent="0.2">
      <c r="A7" s="13" t="s">
        <v>88</v>
      </c>
      <c r="B7" s="14" t="s">
        <v>89</v>
      </c>
      <c r="C7" s="14" t="s">
        <v>4</v>
      </c>
      <c r="D7" s="13" t="s">
        <v>94</v>
      </c>
      <c r="E7" s="33">
        <v>3050</v>
      </c>
      <c r="F7" s="13" t="s">
        <v>96</v>
      </c>
      <c r="G7" s="130">
        <v>102.13</v>
      </c>
      <c r="H7" s="15">
        <v>0</v>
      </c>
      <c r="I7" s="15"/>
      <c r="J7" s="15"/>
    </row>
    <row r="8" spans="1:10" ht="25.5" x14ac:dyDescent="0.2">
      <c r="A8" s="13" t="s">
        <v>88</v>
      </c>
      <c r="B8" s="14" t="s">
        <v>89</v>
      </c>
      <c r="C8" s="14" t="s">
        <v>8</v>
      </c>
      <c r="D8" s="13" t="s">
        <v>90</v>
      </c>
      <c r="E8" s="33">
        <v>3050</v>
      </c>
      <c r="F8" s="98" t="s">
        <v>96</v>
      </c>
      <c r="G8" s="130">
        <v>1115.73</v>
      </c>
      <c r="H8" s="15">
        <v>0</v>
      </c>
      <c r="I8" s="15">
        <v>2388.4899999999998</v>
      </c>
      <c r="J8" s="15">
        <v>0</v>
      </c>
    </row>
    <row r="10" spans="1:10" ht="15.75" customHeight="1" x14ac:dyDescent="0.25">
      <c r="A10" s="275" t="s">
        <v>279</v>
      </c>
      <c r="B10" s="276"/>
      <c r="C10" s="276"/>
      <c r="D10" s="276"/>
      <c r="E10" s="276"/>
      <c r="F10" s="276"/>
      <c r="G10" s="228">
        <f>SUM(G6:G8)</f>
        <v>1289.42</v>
      </c>
    </row>
    <row r="13" spans="1:10" ht="15" x14ac:dyDescent="0.25">
      <c r="A13" s="272" t="s">
        <v>284</v>
      </c>
      <c r="B13" s="272"/>
      <c r="C13" s="272"/>
      <c r="D13" s="272"/>
      <c r="E13" s="272"/>
      <c r="F13" s="272"/>
      <c r="G13" s="272"/>
      <c r="H13" s="272"/>
      <c r="I13" s="272"/>
      <c r="J13" s="272"/>
    </row>
    <row r="16" spans="1:10" x14ac:dyDescent="0.2">
      <c r="G16" s="241"/>
    </row>
  </sheetData>
  <mergeCells count="4">
    <mergeCell ref="A13:J13"/>
    <mergeCell ref="A10:F10"/>
    <mergeCell ref="A1:B1"/>
    <mergeCell ref="A2:J2"/>
  </mergeCells>
  <pageMargins left="0.39370078740157483" right="0.19685039370078741" top="0.39370078740157483" bottom="0.39370078740157483" header="0.19685039370078741" footer="0.19685039370078741"/>
  <pageSetup paperSize="5" orientation="landscape" r:id="rId1"/>
  <headerFooter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9"/>
  <sheetViews>
    <sheetView zoomScale="90" zoomScaleNormal="90" workbookViewId="0">
      <selection sqref="A1:L1"/>
    </sheetView>
  </sheetViews>
  <sheetFormatPr defaultRowHeight="15.75" x14ac:dyDescent="0.25"/>
  <cols>
    <col min="1" max="1" width="10" customWidth="1"/>
    <col min="3" max="3" width="9.88671875" bestFit="1" customWidth="1"/>
    <col min="5" max="5" width="18.33203125" customWidth="1"/>
    <col min="6" max="6" width="8.88671875" style="86"/>
    <col min="7" max="7" width="7.21875" bestFit="1" customWidth="1"/>
    <col min="8" max="8" width="6.44140625" bestFit="1" customWidth="1"/>
    <col min="9" max="9" width="7.21875" bestFit="1" customWidth="1"/>
    <col min="10" max="10" width="7.88671875" customWidth="1"/>
    <col min="12" max="12" width="8.88671875" style="69"/>
    <col min="15" max="15" width="27.21875" bestFit="1" customWidth="1"/>
    <col min="16" max="16" width="28.21875" bestFit="1" customWidth="1"/>
  </cols>
  <sheetData>
    <row r="1" spans="1:16" x14ac:dyDescent="0.2">
      <c r="A1" s="284" t="s">
        <v>309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6" ht="63.75" x14ac:dyDescent="0.2">
      <c r="A2" s="60" t="s">
        <v>208</v>
      </c>
      <c r="B2" s="61" t="s">
        <v>207</v>
      </c>
      <c r="C2" s="61" t="s">
        <v>206</v>
      </c>
      <c r="D2" s="61" t="s">
        <v>205</v>
      </c>
      <c r="E2" s="60" t="s">
        <v>204</v>
      </c>
      <c r="F2" s="62" t="s">
        <v>203</v>
      </c>
      <c r="G2" s="61" t="s">
        <v>202</v>
      </c>
      <c r="H2" s="62" t="s">
        <v>201</v>
      </c>
      <c r="I2" s="61" t="s">
        <v>200</v>
      </c>
      <c r="J2" s="61" t="s">
        <v>199</v>
      </c>
      <c r="K2" s="63" t="s">
        <v>198</v>
      </c>
      <c r="L2" s="113" t="s">
        <v>197</v>
      </c>
      <c r="M2" s="60" t="s">
        <v>196</v>
      </c>
      <c r="N2" s="61" t="s">
        <v>195</v>
      </c>
      <c r="O2" s="60" t="s">
        <v>194</v>
      </c>
      <c r="P2" s="60" t="s">
        <v>193</v>
      </c>
    </row>
    <row r="3" spans="1:16" x14ac:dyDescent="0.25">
      <c r="A3" s="34">
        <v>42005</v>
      </c>
      <c r="B3" s="33" t="s">
        <v>127</v>
      </c>
    </row>
    <row r="4" spans="1:16" x14ac:dyDescent="0.25">
      <c r="A4" s="81"/>
      <c r="E4" s="69"/>
      <c r="H4" s="69"/>
    </row>
    <row r="5" spans="1:16" ht="15" x14ac:dyDescent="0.2">
      <c r="A5" s="40">
        <v>42036</v>
      </c>
      <c r="B5" s="14" t="s">
        <v>237</v>
      </c>
      <c r="C5" s="39">
        <v>42038</v>
      </c>
      <c r="D5" s="30">
        <v>42040</v>
      </c>
      <c r="E5" s="42" t="s">
        <v>15</v>
      </c>
      <c r="F5" s="85">
        <v>80.72</v>
      </c>
      <c r="G5" s="14" t="s">
        <v>1</v>
      </c>
      <c r="H5" s="38">
        <v>80.72</v>
      </c>
      <c r="I5" s="14" t="s">
        <v>1</v>
      </c>
      <c r="J5" s="14" t="s">
        <v>108</v>
      </c>
      <c r="K5" s="36" t="s">
        <v>96</v>
      </c>
      <c r="L5" s="33" t="s">
        <v>7</v>
      </c>
      <c r="M5" s="71" t="s">
        <v>91</v>
      </c>
      <c r="N5" s="14" t="s">
        <v>130</v>
      </c>
      <c r="O5" s="36" t="s">
        <v>129</v>
      </c>
      <c r="P5" s="36" t="s">
        <v>238</v>
      </c>
    </row>
    <row r="6" spans="1:16" x14ac:dyDescent="0.25">
      <c r="A6" s="82"/>
      <c r="E6" s="69"/>
      <c r="H6" s="69"/>
    </row>
    <row r="7" spans="1:16" ht="15" x14ac:dyDescent="0.2">
      <c r="A7" s="34">
        <v>42064</v>
      </c>
      <c r="B7" s="45" t="s">
        <v>239</v>
      </c>
      <c r="C7" s="52">
        <v>42080</v>
      </c>
      <c r="D7" s="51">
        <v>42082</v>
      </c>
      <c r="E7" s="99" t="s">
        <v>15</v>
      </c>
      <c r="F7" s="87">
        <v>41.41</v>
      </c>
      <c r="G7" s="45" t="s">
        <v>1</v>
      </c>
      <c r="H7" s="49">
        <v>41.41</v>
      </c>
      <c r="I7" s="45" t="s">
        <v>1</v>
      </c>
      <c r="J7" s="45" t="s">
        <v>108</v>
      </c>
      <c r="K7" s="44" t="s">
        <v>96</v>
      </c>
      <c r="L7" s="47" t="s">
        <v>8</v>
      </c>
      <c r="M7" s="67" t="s">
        <v>90</v>
      </c>
      <c r="N7" s="45" t="s">
        <v>130</v>
      </c>
      <c r="O7" s="44" t="s">
        <v>129</v>
      </c>
      <c r="P7" s="44" t="s">
        <v>238</v>
      </c>
    </row>
    <row r="8" spans="1:16" x14ac:dyDescent="0.25">
      <c r="A8" s="18"/>
      <c r="E8" s="69"/>
      <c r="H8" s="69"/>
    </row>
    <row r="9" spans="1:16" x14ac:dyDescent="0.25">
      <c r="A9" s="40">
        <v>42095</v>
      </c>
      <c r="B9" s="33" t="s">
        <v>127</v>
      </c>
      <c r="E9" s="69"/>
      <c r="H9" s="69"/>
    </row>
    <row r="10" spans="1:16" x14ac:dyDescent="0.25">
      <c r="A10" s="6"/>
      <c r="E10" s="69"/>
      <c r="H10" s="69"/>
    </row>
    <row r="11" spans="1:16" x14ac:dyDescent="0.25">
      <c r="A11" s="68">
        <v>42125</v>
      </c>
      <c r="B11" s="33" t="s">
        <v>127</v>
      </c>
      <c r="E11" s="69"/>
      <c r="H11" s="69"/>
    </row>
    <row r="12" spans="1:16" x14ac:dyDescent="0.25">
      <c r="A12" s="6"/>
      <c r="E12" s="69"/>
      <c r="H12" s="69"/>
    </row>
    <row r="13" spans="1:16" x14ac:dyDescent="0.25">
      <c r="A13" s="34">
        <v>42156</v>
      </c>
      <c r="B13" s="33" t="s">
        <v>127</v>
      </c>
      <c r="E13" s="69"/>
      <c r="H13" s="69"/>
    </row>
    <row r="14" spans="1:16" x14ac:dyDescent="0.25">
      <c r="A14" s="6"/>
      <c r="E14" s="69"/>
      <c r="H14" s="69"/>
    </row>
    <row r="15" spans="1:16" ht="15" x14ac:dyDescent="0.2">
      <c r="A15" s="285">
        <v>42186</v>
      </c>
      <c r="B15" s="14" t="s">
        <v>240</v>
      </c>
      <c r="C15" s="39">
        <v>42201</v>
      </c>
      <c r="D15" s="30">
        <v>42202</v>
      </c>
      <c r="E15" s="42" t="s">
        <v>27</v>
      </c>
      <c r="F15" s="85">
        <v>219.22</v>
      </c>
      <c r="G15" s="14" t="s">
        <v>1</v>
      </c>
      <c r="H15" s="38">
        <v>219.22</v>
      </c>
      <c r="I15" s="14" t="s">
        <v>1</v>
      </c>
      <c r="J15" s="14" t="s">
        <v>108</v>
      </c>
      <c r="K15" s="36" t="s">
        <v>96</v>
      </c>
      <c r="L15" s="33" t="s">
        <v>8</v>
      </c>
      <c r="M15" s="71" t="s">
        <v>90</v>
      </c>
      <c r="N15" s="14" t="s">
        <v>156</v>
      </c>
      <c r="O15" s="36" t="s">
        <v>155</v>
      </c>
      <c r="P15" s="36" t="s">
        <v>241</v>
      </c>
    </row>
    <row r="16" spans="1:16" ht="15" x14ac:dyDescent="0.2">
      <c r="A16" s="286"/>
      <c r="B16" s="14" t="s">
        <v>242</v>
      </c>
      <c r="C16" s="39">
        <v>42208</v>
      </c>
      <c r="D16" s="30">
        <v>42212</v>
      </c>
      <c r="E16" s="42" t="s">
        <v>243</v>
      </c>
      <c r="F16" s="85">
        <v>253.07</v>
      </c>
      <c r="G16" s="14" t="s">
        <v>1</v>
      </c>
      <c r="H16" s="38">
        <v>253.07</v>
      </c>
      <c r="I16" s="14" t="s">
        <v>1</v>
      </c>
      <c r="J16" s="14" t="s">
        <v>108</v>
      </c>
      <c r="K16" s="36" t="s">
        <v>96</v>
      </c>
      <c r="L16" s="33" t="s">
        <v>8</v>
      </c>
      <c r="M16" s="71" t="s">
        <v>90</v>
      </c>
      <c r="N16" s="14" t="s">
        <v>113</v>
      </c>
      <c r="O16" s="36" t="s">
        <v>112</v>
      </c>
      <c r="P16" s="36" t="s">
        <v>244</v>
      </c>
    </row>
    <row r="17" spans="1:16" x14ac:dyDescent="0.25">
      <c r="A17" s="6"/>
      <c r="E17" s="69"/>
      <c r="H17" s="69"/>
    </row>
    <row r="18" spans="1:16" x14ac:dyDescent="0.25">
      <c r="A18" s="68">
        <v>42217</v>
      </c>
      <c r="B18" s="33" t="s">
        <v>127</v>
      </c>
      <c r="E18" s="69"/>
      <c r="H18" s="69"/>
    </row>
    <row r="19" spans="1:16" x14ac:dyDescent="0.25">
      <c r="A19" s="6"/>
      <c r="E19" s="69"/>
      <c r="H19" s="69"/>
    </row>
    <row r="20" spans="1:16" x14ac:dyDescent="0.25">
      <c r="A20" s="34">
        <v>42248</v>
      </c>
      <c r="B20" s="33" t="s">
        <v>127</v>
      </c>
      <c r="E20" s="69"/>
      <c r="H20" s="69"/>
    </row>
    <row r="21" spans="1:16" x14ac:dyDescent="0.25">
      <c r="A21" s="6"/>
      <c r="E21" s="69"/>
      <c r="H21" s="69"/>
    </row>
    <row r="22" spans="1:16" x14ac:dyDescent="0.25">
      <c r="A22" s="68">
        <v>42278</v>
      </c>
      <c r="B22" s="33" t="s">
        <v>127</v>
      </c>
      <c r="E22" s="69"/>
      <c r="H22" s="69"/>
    </row>
    <row r="23" spans="1:16" x14ac:dyDescent="0.25">
      <c r="A23" s="6"/>
      <c r="E23" s="69"/>
      <c r="H23" s="69"/>
    </row>
    <row r="24" spans="1:16" x14ac:dyDescent="0.25">
      <c r="A24" s="68">
        <v>42309</v>
      </c>
      <c r="B24" s="33" t="s">
        <v>127</v>
      </c>
      <c r="E24" s="69"/>
      <c r="H24" s="69"/>
    </row>
    <row r="25" spans="1:16" x14ac:dyDescent="0.25">
      <c r="A25" s="6"/>
      <c r="E25" s="69"/>
      <c r="H25" s="69"/>
    </row>
    <row r="26" spans="1:16" ht="15" x14ac:dyDescent="0.2">
      <c r="A26" s="34">
        <v>42339</v>
      </c>
      <c r="B26" s="23" t="s">
        <v>245</v>
      </c>
      <c r="C26" s="31">
        <v>42362</v>
      </c>
      <c r="D26" s="30">
        <v>42367</v>
      </c>
      <c r="E26" s="42" t="s">
        <v>15</v>
      </c>
      <c r="F26" s="85">
        <v>115</v>
      </c>
      <c r="G26" s="83" t="s">
        <v>1</v>
      </c>
      <c r="H26" s="27">
        <v>115</v>
      </c>
      <c r="I26" s="23" t="s">
        <v>1</v>
      </c>
      <c r="J26" s="23" t="s">
        <v>108</v>
      </c>
      <c r="K26" s="22" t="s">
        <v>96</v>
      </c>
      <c r="L26" s="25" t="s">
        <v>4</v>
      </c>
      <c r="M26" s="84" t="s">
        <v>94</v>
      </c>
      <c r="N26" s="23" t="s">
        <v>130</v>
      </c>
      <c r="O26" s="22" t="s">
        <v>129</v>
      </c>
      <c r="P26" s="22" t="s">
        <v>246</v>
      </c>
    </row>
    <row r="27" spans="1:16" x14ac:dyDescent="0.25">
      <c r="E27" s="69"/>
      <c r="H27" s="69"/>
    </row>
    <row r="28" spans="1:16" x14ac:dyDescent="0.25">
      <c r="A28" s="282" t="s">
        <v>283</v>
      </c>
      <c r="B28" s="283"/>
      <c r="C28" s="283"/>
      <c r="D28" s="283"/>
      <c r="E28" s="283"/>
      <c r="F28" s="229">
        <f>SUM(F3:F27)</f>
        <v>709.42000000000007</v>
      </c>
      <c r="H28" s="72"/>
    </row>
    <row r="29" spans="1:16" x14ac:dyDescent="0.25">
      <c r="H29" s="72"/>
    </row>
  </sheetData>
  <mergeCells count="3">
    <mergeCell ref="A15:A16"/>
    <mergeCell ref="A28:E28"/>
    <mergeCell ref="A1:L1"/>
  </mergeCells>
  <pageMargins left="0.39370078740157483" right="0.19685039370078741" top="0.39370078740157483" bottom="0.39370078740157483" header="0.19685039370078741" footer="0.19685039370078741"/>
  <pageSetup paperSize="5" scale="78" fitToHeight="0" orientation="landscape" r:id="rId1"/>
  <headerFooter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5"/>
  <sheetViews>
    <sheetView tabSelected="1" workbookViewId="0">
      <selection activeCell="F9" sqref="F9"/>
    </sheetView>
  </sheetViews>
  <sheetFormatPr defaultRowHeight="12.75" x14ac:dyDescent="0.2"/>
  <cols>
    <col min="1" max="1" width="11" style="1" customWidth="1"/>
    <col min="2" max="2" width="15.33203125" style="1" customWidth="1"/>
    <col min="3" max="3" width="16.77734375" style="1" hidden="1" customWidth="1"/>
    <col min="4" max="4" width="10.33203125" style="253" customWidth="1"/>
    <col min="5" max="5" width="3.88671875" style="80" customWidth="1"/>
    <col min="6" max="6" width="9.77734375" style="253" bestFit="1" customWidth="1"/>
    <col min="7" max="7" width="11.6640625" style="1" bestFit="1" customWidth="1"/>
    <col min="8" max="8" width="10.88671875" style="1" bestFit="1" customWidth="1"/>
    <col min="9" max="9" width="14" style="1" bestFit="1" customWidth="1"/>
    <col min="10" max="10" width="43.88671875" style="1" customWidth="1"/>
    <col min="11" max="16384" width="8.88671875" style="1"/>
  </cols>
  <sheetData>
    <row r="1" spans="1:10" x14ac:dyDescent="0.2">
      <c r="A1" s="321" t="s">
        <v>310</v>
      </c>
      <c r="B1" s="321"/>
      <c r="C1" s="321"/>
      <c r="D1" s="321"/>
      <c r="E1" s="321"/>
      <c r="F1" s="321"/>
    </row>
    <row r="2" spans="1:10" s="75" customFormat="1" ht="38.25" x14ac:dyDescent="0.2">
      <c r="A2" s="109" t="s">
        <v>78</v>
      </c>
      <c r="B2" s="111" t="s">
        <v>77</v>
      </c>
      <c r="C2" s="111" t="s">
        <v>72</v>
      </c>
      <c r="D2" s="255" t="s">
        <v>290</v>
      </c>
      <c r="E2" s="121"/>
      <c r="F2" s="243" t="s">
        <v>314</v>
      </c>
      <c r="G2" s="111" t="s">
        <v>76</v>
      </c>
      <c r="H2" s="111" t="s">
        <v>75</v>
      </c>
      <c r="I2" s="111" t="s">
        <v>74</v>
      </c>
      <c r="J2" s="111" t="s">
        <v>73</v>
      </c>
    </row>
    <row r="3" spans="1:10" x14ac:dyDescent="0.2">
      <c r="A3" s="127" t="s">
        <v>108</v>
      </c>
      <c r="B3" s="120" t="s">
        <v>8</v>
      </c>
      <c r="C3" s="120" t="s">
        <v>5</v>
      </c>
      <c r="D3" s="244"/>
      <c r="E3" s="126"/>
      <c r="F3" s="244">
        <v>25.31</v>
      </c>
      <c r="G3" s="125">
        <v>42093</v>
      </c>
      <c r="H3" s="125">
        <v>42125</v>
      </c>
      <c r="I3" s="120" t="s">
        <v>249</v>
      </c>
      <c r="J3" s="120" t="s">
        <v>281</v>
      </c>
    </row>
    <row r="4" spans="1:10" x14ac:dyDescent="0.2">
      <c r="A4" s="127" t="s">
        <v>108</v>
      </c>
      <c r="B4" s="120" t="s">
        <v>8</v>
      </c>
      <c r="C4" s="120" t="s">
        <v>5</v>
      </c>
      <c r="D4" s="244"/>
      <c r="E4" s="126"/>
      <c r="F4" s="244">
        <v>607.38</v>
      </c>
      <c r="G4" s="125">
        <v>42093</v>
      </c>
      <c r="H4" s="125">
        <v>42125</v>
      </c>
      <c r="I4" s="120" t="s">
        <v>249</v>
      </c>
      <c r="J4" s="120" t="s">
        <v>281</v>
      </c>
    </row>
    <row r="5" spans="1:10" x14ac:dyDescent="0.2">
      <c r="A5" s="127"/>
      <c r="B5" s="120"/>
      <c r="C5" s="120"/>
      <c r="D5" s="256"/>
      <c r="E5" s="126"/>
      <c r="F5" s="244"/>
      <c r="G5" s="125"/>
      <c r="H5" s="125"/>
      <c r="I5" s="120"/>
      <c r="J5" s="120"/>
    </row>
    <row r="6" spans="1:10" x14ac:dyDescent="0.2">
      <c r="A6" s="128" t="s">
        <v>108</v>
      </c>
      <c r="B6" s="119" t="s">
        <v>7</v>
      </c>
      <c r="C6" s="119" t="s">
        <v>11</v>
      </c>
      <c r="D6" s="256">
        <f>F6*1.13</f>
        <v>80.715900000000005</v>
      </c>
      <c r="E6" s="215"/>
      <c r="F6" s="245">
        <v>71.430000000000007</v>
      </c>
      <c r="G6" s="122">
        <v>42040</v>
      </c>
      <c r="H6" s="122">
        <v>42090</v>
      </c>
      <c r="I6" s="123" t="s">
        <v>15</v>
      </c>
      <c r="J6" s="119" t="s">
        <v>110</v>
      </c>
    </row>
    <row r="7" spans="1:10" x14ac:dyDescent="0.2">
      <c r="A7" s="128">
        <v>3050</v>
      </c>
      <c r="B7" s="119" t="s">
        <v>7</v>
      </c>
      <c r="C7" s="119" t="s">
        <v>11</v>
      </c>
      <c r="D7" s="256"/>
      <c r="E7" s="215"/>
      <c r="F7" s="245">
        <v>0.13</v>
      </c>
      <c r="G7" s="124">
        <v>42040</v>
      </c>
      <c r="H7" s="124">
        <v>42090</v>
      </c>
      <c r="I7" s="119" t="s">
        <v>15</v>
      </c>
      <c r="J7" s="119" t="s">
        <v>14</v>
      </c>
    </row>
    <row r="8" spans="1:10" x14ac:dyDescent="0.2">
      <c r="A8" s="128" t="s">
        <v>108</v>
      </c>
      <c r="B8" s="119" t="s">
        <v>4</v>
      </c>
      <c r="C8" s="119" t="s">
        <v>11</v>
      </c>
      <c r="D8" s="256">
        <f t="shared" ref="D8" si="0">F8*1.13</f>
        <v>115.00009999999999</v>
      </c>
      <c r="E8" s="215"/>
      <c r="F8" s="245">
        <v>101.77</v>
      </c>
      <c r="G8" s="122">
        <v>42367</v>
      </c>
      <c r="H8" s="122">
        <v>42369</v>
      </c>
      <c r="I8" s="123" t="s">
        <v>15</v>
      </c>
      <c r="J8" s="119" t="s">
        <v>109</v>
      </c>
    </row>
    <row r="9" spans="1:10" x14ac:dyDescent="0.2">
      <c r="A9" s="128" t="s">
        <v>108</v>
      </c>
      <c r="B9" s="119" t="s">
        <v>4</v>
      </c>
      <c r="C9" s="119" t="s">
        <v>11</v>
      </c>
      <c r="D9" s="256"/>
      <c r="E9" s="215"/>
      <c r="F9" s="245">
        <v>0.36</v>
      </c>
      <c r="G9" s="124">
        <v>42367</v>
      </c>
      <c r="H9" s="124">
        <v>42369</v>
      </c>
      <c r="I9" s="119" t="s">
        <v>15</v>
      </c>
      <c r="J9" s="119" t="s">
        <v>14</v>
      </c>
    </row>
    <row r="10" spans="1:10" x14ac:dyDescent="0.2">
      <c r="A10" s="326" t="s">
        <v>299</v>
      </c>
      <c r="B10" s="327"/>
      <c r="C10" s="232"/>
      <c r="D10" s="246">
        <f>SUM(D6:D8)</f>
        <v>195.71600000000001</v>
      </c>
      <c r="E10" s="215"/>
      <c r="F10" s="246">
        <f>SUM(F3:F9)</f>
        <v>806.37999999999988</v>
      </c>
      <c r="G10" s="231"/>
      <c r="H10" s="231"/>
      <c r="I10" s="230"/>
      <c r="J10" s="230"/>
    </row>
    <row r="11" spans="1:10" ht="13.5" thickBot="1" x14ac:dyDescent="0.25">
      <c r="A11" s="220"/>
      <c r="B11" s="221"/>
      <c r="C11" s="221"/>
      <c r="D11" s="247"/>
      <c r="E11" s="222"/>
      <c r="F11" s="247"/>
      <c r="G11" s="223"/>
      <c r="H11" s="223"/>
      <c r="I11" s="221"/>
      <c r="J11" s="221"/>
    </row>
    <row r="12" spans="1:10" x14ac:dyDescent="0.2">
      <c r="A12" s="216" t="s">
        <v>108</v>
      </c>
      <c r="B12" s="217" t="s">
        <v>8</v>
      </c>
      <c r="C12" s="217" t="s">
        <v>11</v>
      </c>
      <c r="D12" s="248">
        <f>F12*1.13</f>
        <v>41.414499999999997</v>
      </c>
      <c r="E12" s="103"/>
      <c r="F12" s="248">
        <v>36.65</v>
      </c>
      <c r="G12" s="218">
        <v>42082</v>
      </c>
      <c r="H12" s="218">
        <v>42118</v>
      </c>
      <c r="I12" s="219" t="s">
        <v>15</v>
      </c>
      <c r="J12" s="217" t="s">
        <v>110</v>
      </c>
    </row>
    <row r="13" spans="1:10" x14ac:dyDescent="0.2">
      <c r="A13" s="128" t="s">
        <v>108</v>
      </c>
      <c r="B13" s="119" t="s">
        <v>8</v>
      </c>
      <c r="C13" s="119" t="s">
        <v>11</v>
      </c>
      <c r="D13" s="249"/>
      <c r="E13" s="104"/>
      <c r="F13" s="249">
        <v>0.45</v>
      </c>
      <c r="G13" s="124">
        <v>42082</v>
      </c>
      <c r="H13" s="124">
        <v>42118</v>
      </c>
      <c r="I13" s="119" t="s">
        <v>15</v>
      </c>
      <c r="J13" s="119" t="s">
        <v>14</v>
      </c>
    </row>
    <row r="14" spans="1:10" x14ac:dyDescent="0.2">
      <c r="A14" s="128" t="s">
        <v>108</v>
      </c>
      <c r="B14" s="119" t="s">
        <v>8</v>
      </c>
      <c r="C14" s="119" t="s">
        <v>11</v>
      </c>
      <c r="D14" s="250">
        <f>F14</f>
        <v>219.22</v>
      </c>
      <c r="E14" s="103"/>
      <c r="F14" s="250">
        <v>219.22</v>
      </c>
      <c r="G14" s="122">
        <v>42202</v>
      </c>
      <c r="H14" s="122">
        <v>42237</v>
      </c>
      <c r="I14" s="123" t="s">
        <v>27</v>
      </c>
      <c r="J14" s="119" t="s">
        <v>248</v>
      </c>
    </row>
    <row r="15" spans="1:10" x14ac:dyDescent="0.2">
      <c r="A15" s="128" t="s">
        <v>108</v>
      </c>
      <c r="B15" s="119" t="s">
        <v>8</v>
      </c>
      <c r="C15" s="119" t="s">
        <v>11</v>
      </c>
      <c r="D15" s="250">
        <f>F15*1.13</f>
        <v>253.07479999999998</v>
      </c>
      <c r="E15" s="103"/>
      <c r="F15" s="250">
        <v>223.96</v>
      </c>
      <c r="G15" s="122">
        <v>42212</v>
      </c>
      <c r="H15" s="122">
        <v>42237</v>
      </c>
      <c r="I15" s="123" t="s">
        <v>30</v>
      </c>
      <c r="J15" s="119" t="s">
        <v>247</v>
      </c>
    </row>
    <row r="16" spans="1:10" x14ac:dyDescent="0.2">
      <c r="A16" s="128" t="s">
        <v>108</v>
      </c>
      <c r="B16" s="119" t="s">
        <v>8</v>
      </c>
      <c r="C16" s="119" t="s">
        <v>11</v>
      </c>
      <c r="D16" s="249"/>
      <c r="E16" s="104"/>
      <c r="F16" s="249">
        <v>2.76</v>
      </c>
      <c r="G16" s="124">
        <v>42212</v>
      </c>
      <c r="H16" s="124">
        <v>42237</v>
      </c>
      <c r="I16" s="119" t="s">
        <v>30</v>
      </c>
      <c r="J16" s="119" t="s">
        <v>29</v>
      </c>
    </row>
    <row r="17" spans="1:10" x14ac:dyDescent="0.2">
      <c r="A17" s="326" t="s">
        <v>299</v>
      </c>
      <c r="B17" s="327"/>
      <c r="C17" s="119"/>
      <c r="D17" s="246">
        <f>SUM(D12:D16)</f>
        <v>513.70929999999998</v>
      </c>
      <c r="E17" s="104"/>
      <c r="F17" s="249"/>
      <c r="G17" s="124"/>
      <c r="H17" s="124"/>
      <c r="I17" s="119"/>
      <c r="J17" s="119"/>
    </row>
    <row r="18" spans="1:10" x14ac:dyDescent="0.2">
      <c r="A18" s="233"/>
      <c r="B18" s="234"/>
      <c r="C18" s="234"/>
      <c r="D18" s="257"/>
      <c r="E18" s="104"/>
      <c r="F18" s="251"/>
      <c r="G18" s="235"/>
      <c r="H18" s="235"/>
      <c r="I18" s="234"/>
      <c r="J18" s="236"/>
    </row>
    <row r="19" spans="1:10" s="80" customFormat="1" ht="48.75" customHeight="1" x14ac:dyDescent="0.2">
      <c r="A19" s="319" t="s">
        <v>296</v>
      </c>
      <c r="B19" s="320"/>
      <c r="C19" s="224"/>
      <c r="D19" s="258">
        <f>SUM(D3:D17)</f>
        <v>1418.8506</v>
      </c>
      <c r="E19" s="118"/>
      <c r="F19" s="252">
        <f>SUM(F3:F17)</f>
        <v>2095.8000000000002</v>
      </c>
      <c r="G19" s="324" t="s">
        <v>297</v>
      </c>
      <c r="H19" s="324"/>
      <c r="I19" s="324"/>
      <c r="J19" s="325"/>
    </row>
    <row r="20" spans="1:10" ht="15" customHeight="1" thickBot="1" x14ac:dyDescent="0.25"/>
    <row r="21" spans="1:10" ht="63.75" customHeight="1" thickTop="1" thickBot="1" x14ac:dyDescent="0.25">
      <c r="A21" s="293" t="s">
        <v>306</v>
      </c>
      <c r="B21" s="294"/>
      <c r="C21" s="237"/>
      <c r="D21" s="259">
        <f>D10+D17</f>
        <v>709.42529999999999</v>
      </c>
      <c r="E21" s="214"/>
      <c r="F21" s="254">
        <f>SUM(F6:F9)</f>
        <v>173.69</v>
      </c>
      <c r="G21" s="322" t="s">
        <v>282</v>
      </c>
      <c r="H21" s="322"/>
      <c r="I21" s="322"/>
      <c r="J21" s="323"/>
    </row>
    <row r="22" spans="1:10" ht="13.5" thickTop="1" x14ac:dyDescent="0.2">
      <c r="B22" s="148"/>
    </row>
    <row r="23" spans="1:10" ht="13.5" thickBot="1" x14ac:dyDescent="0.25"/>
    <row r="24" spans="1:10" ht="16.5" thickTop="1" thickBot="1" x14ac:dyDescent="0.3">
      <c r="A24" s="309" t="s">
        <v>295</v>
      </c>
      <c r="B24" s="310"/>
      <c r="C24" s="310"/>
      <c r="D24" s="310"/>
      <c r="E24" s="310"/>
      <c r="F24" s="310"/>
      <c r="G24" s="310"/>
      <c r="H24" s="310"/>
      <c r="I24" s="310"/>
      <c r="J24" s="311"/>
    </row>
    <row r="25" spans="1:10" ht="13.5" thickTop="1" x14ac:dyDescent="0.2"/>
  </sheetData>
  <mergeCells count="8">
    <mergeCell ref="A1:F1"/>
    <mergeCell ref="A24:J24"/>
    <mergeCell ref="A21:B21"/>
    <mergeCell ref="G21:J21"/>
    <mergeCell ref="G19:J19"/>
    <mergeCell ref="A19:B19"/>
    <mergeCell ref="A10:B10"/>
    <mergeCell ref="A17:B17"/>
  </mergeCells>
  <pageMargins left="0.39370078740157483" right="0.19685039370078741" top="0.39370078740157483" bottom="0.39370078740157483" header="0.19685039370078741" footer="0.19685039370078741"/>
  <pageSetup paperSize="5" orientation="landscape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2600 submitted to clerk</vt:lpstr>
      <vt:lpstr>Open Data Pcard 2600</vt:lpstr>
      <vt:lpstr>SAP Totals 2600</vt:lpstr>
      <vt:lpstr>2099 submitted to clerk</vt:lpstr>
      <vt:lpstr>Open Data Pcard 2099</vt:lpstr>
      <vt:lpstr>SAP Totals 2099</vt:lpstr>
      <vt:lpstr>3050 submitted to clerk</vt:lpstr>
      <vt:lpstr>Open Data Pcard 3050</vt:lpstr>
      <vt:lpstr>2015 SAP GL3050 &amp; Pcard 3050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Lee-Gibson</dc:creator>
  <cp:lastModifiedBy>Linda Lee-Gibson</cp:lastModifiedBy>
  <cp:lastPrinted>2017-07-19T18:42:22Z</cp:lastPrinted>
  <dcterms:created xsi:type="dcterms:W3CDTF">2017-06-27T13:48:05Z</dcterms:created>
  <dcterms:modified xsi:type="dcterms:W3CDTF">2017-07-20T15:08:21Z</dcterms:modified>
</cp:coreProperties>
</file>